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oceans/Downloads/"/>
    </mc:Choice>
  </mc:AlternateContent>
  <xr:revisionPtr revIDLastSave="0" documentId="8_{B78BEDFF-FCC1-5A4B-A638-196A4F24AFA4}" xr6:coauthVersionLast="47" xr6:coauthVersionMax="47" xr10:uidLastSave="{00000000-0000-0000-0000-000000000000}"/>
  <bookViews>
    <workbookView xWindow="0" yWindow="500" windowWidth="28800" windowHeight="15940" xr2:uid="{D504E9E1-5A92-D74F-B42A-8DB19AB7D4A9}"/>
  </bookViews>
  <sheets>
    <sheet name="元利均等方式" sheetId="1" r:id="rId1"/>
    <sheet name="元金均等方式" sheetId="2" r:id="rId2"/>
    <sheet name="Work" sheetId="3" r:id="rId3"/>
    <sheet name="Work2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  <c r="D10" i="2"/>
  <c r="D9" i="2"/>
  <c r="D8" i="2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D604" i="4"/>
  <c r="D603" i="4"/>
  <c r="D602" i="4"/>
  <c r="D601" i="4"/>
  <c r="D600" i="4"/>
  <c r="D599" i="4"/>
  <c r="D598" i="4"/>
  <c r="D597" i="4"/>
  <c r="D596" i="4"/>
  <c r="D595" i="4"/>
  <c r="D594" i="4"/>
  <c r="D593" i="4"/>
  <c r="D592" i="4"/>
  <c r="D591" i="4"/>
  <c r="E591" i="4" s="1"/>
  <c r="D590" i="4"/>
  <c r="D589" i="4"/>
  <c r="D588" i="4"/>
  <c r="D587" i="4"/>
  <c r="D586" i="4"/>
  <c r="D585" i="4"/>
  <c r="D584" i="4"/>
  <c r="D583" i="4"/>
  <c r="E583" i="4" s="1"/>
  <c r="D582" i="4"/>
  <c r="D581" i="4"/>
  <c r="D580" i="4"/>
  <c r="D579" i="4"/>
  <c r="D578" i="4"/>
  <c r="E578" i="4" s="1"/>
  <c r="D577" i="4"/>
  <c r="D576" i="4"/>
  <c r="D575" i="4"/>
  <c r="D574" i="4"/>
  <c r="D573" i="4"/>
  <c r="E573" i="4" s="1"/>
  <c r="D572" i="4"/>
  <c r="D571" i="4"/>
  <c r="D570" i="4"/>
  <c r="D569" i="4"/>
  <c r="D568" i="4"/>
  <c r="D567" i="4"/>
  <c r="E567" i="4" s="1"/>
  <c r="D566" i="4"/>
  <c r="D565" i="4"/>
  <c r="D564" i="4"/>
  <c r="D563" i="4"/>
  <c r="D562" i="4"/>
  <c r="D561" i="4"/>
  <c r="D560" i="4"/>
  <c r="E560" i="4" s="1"/>
  <c r="D559" i="4"/>
  <c r="D558" i="4"/>
  <c r="D557" i="4"/>
  <c r="D556" i="4"/>
  <c r="D555" i="4"/>
  <c r="D554" i="4"/>
  <c r="D553" i="4"/>
  <c r="D552" i="4"/>
  <c r="D551" i="4"/>
  <c r="D550" i="4"/>
  <c r="D549" i="4"/>
  <c r="D548" i="4"/>
  <c r="D547" i="4"/>
  <c r="D546" i="4"/>
  <c r="D545" i="4"/>
  <c r="D544" i="4"/>
  <c r="D543" i="4"/>
  <c r="E543" i="4" s="1"/>
  <c r="D542" i="4"/>
  <c r="D541" i="4"/>
  <c r="D540" i="4"/>
  <c r="D539" i="4"/>
  <c r="D538" i="4"/>
  <c r="D537" i="4"/>
  <c r="D536" i="4"/>
  <c r="D535" i="4"/>
  <c r="E535" i="4" s="1"/>
  <c r="D534" i="4"/>
  <c r="D533" i="4"/>
  <c r="D532" i="4"/>
  <c r="D531" i="4"/>
  <c r="D530" i="4"/>
  <c r="E530" i="4" s="1"/>
  <c r="D529" i="4"/>
  <c r="D528" i="4"/>
  <c r="D527" i="4"/>
  <c r="D526" i="4"/>
  <c r="D525" i="4"/>
  <c r="E525" i="4" s="1"/>
  <c r="D524" i="4"/>
  <c r="D523" i="4"/>
  <c r="D522" i="4"/>
  <c r="D521" i="4"/>
  <c r="D520" i="4"/>
  <c r="D519" i="4"/>
  <c r="E519" i="4" s="1"/>
  <c r="D518" i="4"/>
  <c r="D517" i="4"/>
  <c r="D516" i="4"/>
  <c r="D515" i="4"/>
  <c r="D514" i="4"/>
  <c r="D513" i="4"/>
  <c r="D512" i="4"/>
  <c r="E512" i="4" s="1"/>
  <c r="D511" i="4"/>
  <c r="D510" i="4"/>
  <c r="D509" i="4"/>
  <c r="D508" i="4"/>
  <c r="D507" i="4"/>
  <c r="D506" i="4"/>
  <c r="D505" i="4"/>
  <c r="D504" i="4"/>
  <c r="D503" i="4"/>
  <c r="D502" i="4"/>
  <c r="D501" i="4"/>
  <c r="D500" i="4"/>
  <c r="D499" i="4"/>
  <c r="D498" i="4"/>
  <c r="D497" i="4"/>
  <c r="D496" i="4"/>
  <c r="D495" i="4"/>
  <c r="E495" i="4" s="1"/>
  <c r="D494" i="4"/>
  <c r="D493" i="4"/>
  <c r="D492" i="4"/>
  <c r="D491" i="4"/>
  <c r="D490" i="4"/>
  <c r="D489" i="4"/>
  <c r="D488" i="4"/>
  <c r="D487" i="4"/>
  <c r="E487" i="4" s="1"/>
  <c r="D486" i="4"/>
  <c r="D485" i="4"/>
  <c r="D484" i="4"/>
  <c r="D483" i="4"/>
  <c r="D482" i="4"/>
  <c r="E482" i="4" s="1"/>
  <c r="D481" i="4"/>
  <c r="D480" i="4"/>
  <c r="D479" i="4"/>
  <c r="D478" i="4"/>
  <c r="D477" i="4"/>
  <c r="E477" i="4" s="1"/>
  <c r="D476" i="4"/>
  <c r="D475" i="4"/>
  <c r="D474" i="4"/>
  <c r="D473" i="4"/>
  <c r="D472" i="4"/>
  <c r="D471" i="4"/>
  <c r="E471" i="4" s="1"/>
  <c r="D470" i="4"/>
  <c r="D469" i="4"/>
  <c r="D468" i="4"/>
  <c r="D467" i="4"/>
  <c r="D466" i="4"/>
  <c r="D465" i="4"/>
  <c r="D464" i="4"/>
  <c r="D463" i="4"/>
  <c r="E463" i="4" s="1"/>
  <c r="D462" i="4"/>
  <c r="D461" i="4"/>
  <c r="D460" i="4"/>
  <c r="D459" i="4"/>
  <c r="D458" i="4"/>
  <c r="E458" i="4" s="1"/>
  <c r="D457" i="4"/>
  <c r="D456" i="4"/>
  <c r="D455" i="4"/>
  <c r="D454" i="4"/>
  <c r="D453" i="4"/>
  <c r="D452" i="4"/>
  <c r="D451" i="4"/>
  <c r="D450" i="4"/>
  <c r="D449" i="4"/>
  <c r="D448" i="4"/>
  <c r="D447" i="4"/>
  <c r="E447" i="4" s="1"/>
  <c r="D446" i="4"/>
  <c r="D445" i="4"/>
  <c r="E445" i="4" s="1"/>
  <c r="D444" i="4"/>
  <c r="D443" i="4"/>
  <c r="D442" i="4"/>
  <c r="D441" i="4"/>
  <c r="D440" i="4"/>
  <c r="D439" i="4"/>
  <c r="E439" i="4" s="1"/>
  <c r="D438" i="4"/>
  <c r="D437" i="4"/>
  <c r="D436" i="4"/>
  <c r="D435" i="4"/>
  <c r="D434" i="4"/>
  <c r="E434" i="4" s="1"/>
  <c r="D433" i="4"/>
  <c r="D432" i="4"/>
  <c r="D431" i="4"/>
  <c r="D430" i="4"/>
  <c r="D429" i="4"/>
  <c r="E429" i="4" s="1"/>
  <c r="D428" i="4"/>
  <c r="D427" i="4"/>
  <c r="D426" i="4"/>
  <c r="D425" i="4"/>
  <c r="D424" i="4"/>
  <c r="D423" i="4"/>
  <c r="E423" i="4" s="1"/>
  <c r="D422" i="4"/>
  <c r="D421" i="4"/>
  <c r="D420" i="4"/>
  <c r="D419" i="4"/>
  <c r="D418" i="4"/>
  <c r="D417" i="4"/>
  <c r="D416" i="4"/>
  <c r="D415" i="4"/>
  <c r="E415" i="4" s="1"/>
  <c r="D414" i="4"/>
  <c r="D413" i="4"/>
  <c r="D412" i="4"/>
  <c r="D411" i="4"/>
  <c r="D410" i="4"/>
  <c r="E410" i="4" s="1"/>
  <c r="D409" i="4"/>
  <c r="D408" i="4"/>
  <c r="D407" i="4"/>
  <c r="D406" i="4"/>
  <c r="D405" i="4"/>
  <c r="D404" i="4"/>
  <c r="D403" i="4"/>
  <c r="D402" i="4"/>
  <c r="D401" i="4"/>
  <c r="D400" i="4"/>
  <c r="D399" i="4"/>
  <c r="E399" i="4" s="1"/>
  <c r="D398" i="4"/>
  <c r="D397" i="4"/>
  <c r="E397" i="4" s="1"/>
  <c r="D396" i="4"/>
  <c r="D395" i="4"/>
  <c r="D394" i="4"/>
  <c r="D393" i="4"/>
  <c r="D392" i="4"/>
  <c r="D391" i="4"/>
  <c r="E391" i="4" s="1"/>
  <c r="D390" i="4"/>
  <c r="D389" i="4"/>
  <c r="D388" i="4"/>
  <c r="D387" i="4"/>
  <c r="D386" i="4"/>
  <c r="E386" i="4" s="1"/>
  <c r="D385" i="4"/>
  <c r="D384" i="4"/>
  <c r="D383" i="4"/>
  <c r="D382" i="4"/>
  <c r="D381" i="4"/>
  <c r="E381" i="4" s="1"/>
  <c r="D380" i="4"/>
  <c r="D379" i="4"/>
  <c r="D378" i="4"/>
  <c r="D377" i="4"/>
  <c r="D376" i="4"/>
  <c r="D375" i="4"/>
  <c r="E375" i="4" s="1"/>
  <c r="D374" i="4"/>
  <c r="D373" i="4"/>
  <c r="D372" i="4"/>
  <c r="D371" i="4"/>
  <c r="D370" i="4"/>
  <c r="D369" i="4"/>
  <c r="D368" i="4"/>
  <c r="D367" i="4"/>
  <c r="E367" i="4" s="1"/>
  <c r="D366" i="4"/>
  <c r="D365" i="4"/>
  <c r="D364" i="4"/>
  <c r="D363" i="4"/>
  <c r="D362" i="4"/>
  <c r="E362" i="4" s="1"/>
  <c r="D361" i="4"/>
  <c r="D360" i="4"/>
  <c r="D359" i="4"/>
  <c r="D358" i="4"/>
  <c r="D357" i="4"/>
  <c r="D356" i="4"/>
  <c r="D355" i="4"/>
  <c r="D354" i="4"/>
  <c r="D353" i="4"/>
  <c r="D352" i="4"/>
  <c r="D351" i="4"/>
  <c r="E351" i="4" s="1"/>
  <c r="D350" i="4"/>
  <c r="D349" i="4"/>
  <c r="E349" i="4" s="1"/>
  <c r="D348" i="4"/>
  <c r="D347" i="4"/>
  <c r="D346" i="4"/>
  <c r="D345" i="4"/>
  <c r="D344" i="4"/>
  <c r="D343" i="4"/>
  <c r="E343" i="4" s="1"/>
  <c r="D342" i="4"/>
  <c r="D341" i="4"/>
  <c r="D340" i="4"/>
  <c r="D339" i="4"/>
  <c r="D338" i="4"/>
  <c r="D337" i="4"/>
  <c r="D336" i="4"/>
  <c r="D335" i="4"/>
  <c r="D334" i="4"/>
  <c r="D333" i="4"/>
  <c r="E333" i="4" s="1"/>
  <c r="D332" i="4"/>
  <c r="D331" i="4"/>
  <c r="D330" i="4"/>
  <c r="D329" i="4"/>
  <c r="D328" i="4"/>
  <c r="E328" i="4" s="1"/>
  <c r="D327" i="4"/>
  <c r="D326" i="4"/>
  <c r="D325" i="4"/>
  <c r="D324" i="4"/>
  <c r="D323" i="4"/>
  <c r="D322" i="4"/>
  <c r="D321" i="4"/>
  <c r="D320" i="4"/>
  <c r="D319" i="4"/>
  <c r="E319" i="4" s="1"/>
  <c r="D318" i="4"/>
  <c r="D317" i="4"/>
  <c r="E317" i="4" s="1"/>
  <c r="D316" i="4"/>
  <c r="D315" i="4"/>
  <c r="D314" i="4"/>
  <c r="E314" i="4" s="1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E296" i="4" s="1"/>
  <c r="D295" i="4"/>
  <c r="E295" i="4" s="1"/>
  <c r="D294" i="4"/>
  <c r="D293" i="4"/>
  <c r="E293" i="4" s="1"/>
  <c r="D292" i="4"/>
  <c r="D291" i="4"/>
  <c r="D290" i="4"/>
  <c r="E290" i="4" s="1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E272" i="4" s="1"/>
  <c r="D271" i="4"/>
  <c r="E271" i="4" s="1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E255" i="4" s="1"/>
  <c r="D254" i="4"/>
  <c r="D253" i="4"/>
  <c r="E253" i="4" s="1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J5" i="4"/>
  <c r="D5" i="4"/>
  <c r="C604" i="4"/>
  <c r="E604" i="4" s="1"/>
  <c r="C603" i="4"/>
  <c r="E603" i="4" s="1"/>
  <c r="E602" i="4"/>
  <c r="C602" i="4"/>
  <c r="C601" i="4"/>
  <c r="E601" i="4" s="1"/>
  <c r="C600" i="4"/>
  <c r="E600" i="4" s="1"/>
  <c r="E599" i="4"/>
  <c r="C599" i="4"/>
  <c r="C598" i="4"/>
  <c r="C597" i="4"/>
  <c r="C596" i="4"/>
  <c r="E596" i="4" s="1"/>
  <c r="C595" i="4"/>
  <c r="E594" i="4"/>
  <c r="C594" i="4"/>
  <c r="C593" i="4"/>
  <c r="E593" i="4" s="1"/>
  <c r="C592" i="4"/>
  <c r="C591" i="4"/>
  <c r="C590" i="4"/>
  <c r="C589" i="4"/>
  <c r="C588" i="4"/>
  <c r="E588" i="4" s="1"/>
  <c r="C587" i="4"/>
  <c r="E587" i="4" s="1"/>
  <c r="E586" i="4"/>
  <c r="C586" i="4"/>
  <c r="C585" i="4"/>
  <c r="C584" i="4"/>
  <c r="C583" i="4"/>
  <c r="C582" i="4"/>
  <c r="E582" i="4" s="1"/>
  <c r="C581" i="4"/>
  <c r="E581" i="4" s="1"/>
  <c r="C580" i="4"/>
  <c r="E580" i="4" s="1"/>
  <c r="C579" i="4"/>
  <c r="E579" i="4" s="1"/>
  <c r="C578" i="4"/>
  <c r="C577" i="4"/>
  <c r="E577" i="4" s="1"/>
  <c r="E576" i="4"/>
  <c r="C576" i="4"/>
  <c r="E575" i="4"/>
  <c r="C575" i="4"/>
  <c r="C574" i="4"/>
  <c r="C573" i="4"/>
  <c r="C572" i="4"/>
  <c r="E572" i="4" s="1"/>
  <c r="C571" i="4"/>
  <c r="E571" i="4" s="1"/>
  <c r="E570" i="4"/>
  <c r="C570" i="4"/>
  <c r="C569" i="4"/>
  <c r="E569" i="4" s="1"/>
  <c r="C568" i="4"/>
  <c r="C567" i="4"/>
  <c r="C566" i="4"/>
  <c r="C565" i="4"/>
  <c r="C564" i="4"/>
  <c r="E564" i="4" s="1"/>
  <c r="C563" i="4"/>
  <c r="E562" i="4"/>
  <c r="C562" i="4"/>
  <c r="C561" i="4"/>
  <c r="C560" i="4"/>
  <c r="E559" i="4"/>
  <c r="C559" i="4"/>
  <c r="C558" i="4"/>
  <c r="E558" i="4" s="1"/>
  <c r="E557" i="4"/>
  <c r="C557" i="4"/>
  <c r="C556" i="4"/>
  <c r="E556" i="4" s="1"/>
  <c r="C555" i="4"/>
  <c r="E555" i="4" s="1"/>
  <c r="E554" i="4"/>
  <c r="C554" i="4"/>
  <c r="C553" i="4"/>
  <c r="E553" i="4" s="1"/>
  <c r="C552" i="4"/>
  <c r="E552" i="4" s="1"/>
  <c r="E551" i="4"/>
  <c r="C551" i="4"/>
  <c r="C550" i="4"/>
  <c r="C549" i="4"/>
  <c r="C548" i="4"/>
  <c r="E548" i="4" s="1"/>
  <c r="C547" i="4"/>
  <c r="E547" i="4" s="1"/>
  <c r="E546" i="4"/>
  <c r="C546" i="4"/>
  <c r="C545" i="4"/>
  <c r="E545" i="4" s="1"/>
  <c r="C544" i="4"/>
  <c r="C543" i="4"/>
  <c r="C542" i="4"/>
  <c r="C541" i="4"/>
  <c r="C540" i="4"/>
  <c r="E540" i="4" s="1"/>
  <c r="C539" i="4"/>
  <c r="E539" i="4" s="1"/>
  <c r="E538" i="4"/>
  <c r="C538" i="4"/>
  <c r="C537" i="4"/>
  <c r="C536" i="4"/>
  <c r="C535" i="4"/>
  <c r="C534" i="4"/>
  <c r="E534" i="4" s="1"/>
  <c r="C533" i="4"/>
  <c r="E533" i="4" s="1"/>
  <c r="C532" i="4"/>
  <c r="E532" i="4" s="1"/>
  <c r="C531" i="4"/>
  <c r="C530" i="4"/>
  <c r="C529" i="4"/>
  <c r="E529" i="4" s="1"/>
  <c r="E528" i="4"/>
  <c r="C528" i="4"/>
  <c r="E527" i="4"/>
  <c r="C527" i="4"/>
  <c r="C526" i="4"/>
  <c r="C525" i="4"/>
  <c r="C524" i="4"/>
  <c r="E524" i="4" s="1"/>
  <c r="C523" i="4"/>
  <c r="E523" i="4" s="1"/>
  <c r="E522" i="4"/>
  <c r="C522" i="4"/>
  <c r="C521" i="4"/>
  <c r="E521" i="4" s="1"/>
  <c r="C520" i="4"/>
  <c r="C519" i="4"/>
  <c r="C518" i="4"/>
  <c r="C517" i="4"/>
  <c r="C516" i="4"/>
  <c r="E516" i="4" s="1"/>
  <c r="C515" i="4"/>
  <c r="E514" i="4"/>
  <c r="C514" i="4"/>
  <c r="C513" i="4"/>
  <c r="C512" i="4"/>
  <c r="E511" i="4"/>
  <c r="C511" i="4"/>
  <c r="C510" i="4"/>
  <c r="E510" i="4" s="1"/>
  <c r="E509" i="4"/>
  <c r="C509" i="4"/>
  <c r="C508" i="4"/>
  <c r="E508" i="4" s="1"/>
  <c r="C507" i="4"/>
  <c r="E507" i="4" s="1"/>
  <c r="E506" i="4"/>
  <c r="C506" i="4"/>
  <c r="C505" i="4"/>
  <c r="E505" i="4" s="1"/>
  <c r="C504" i="4"/>
  <c r="E504" i="4" s="1"/>
  <c r="E503" i="4"/>
  <c r="C503" i="4"/>
  <c r="C502" i="4"/>
  <c r="C501" i="4"/>
  <c r="C500" i="4"/>
  <c r="E500" i="4" s="1"/>
  <c r="C499" i="4"/>
  <c r="E499" i="4" s="1"/>
  <c r="E498" i="4"/>
  <c r="C498" i="4"/>
  <c r="C497" i="4"/>
  <c r="E497" i="4" s="1"/>
  <c r="C496" i="4"/>
  <c r="C495" i="4"/>
  <c r="C494" i="4"/>
  <c r="C493" i="4"/>
  <c r="C492" i="4"/>
  <c r="E492" i="4" s="1"/>
  <c r="C491" i="4"/>
  <c r="E491" i="4" s="1"/>
  <c r="E490" i="4"/>
  <c r="C490" i="4"/>
  <c r="C489" i="4"/>
  <c r="C488" i="4"/>
  <c r="C487" i="4"/>
  <c r="C486" i="4"/>
  <c r="E486" i="4" s="1"/>
  <c r="C485" i="4"/>
  <c r="E485" i="4" s="1"/>
  <c r="C484" i="4"/>
  <c r="E484" i="4" s="1"/>
  <c r="C483" i="4"/>
  <c r="E483" i="4" s="1"/>
  <c r="C482" i="4"/>
  <c r="C481" i="4"/>
  <c r="E481" i="4" s="1"/>
  <c r="E480" i="4"/>
  <c r="C480" i="4"/>
  <c r="E479" i="4"/>
  <c r="C479" i="4"/>
  <c r="C478" i="4"/>
  <c r="C477" i="4"/>
  <c r="C476" i="4"/>
  <c r="E476" i="4" s="1"/>
  <c r="C475" i="4"/>
  <c r="E475" i="4" s="1"/>
  <c r="E474" i="4"/>
  <c r="C474" i="4"/>
  <c r="C473" i="4"/>
  <c r="E473" i="4" s="1"/>
  <c r="C472" i="4"/>
  <c r="C471" i="4"/>
  <c r="C470" i="4"/>
  <c r="C469" i="4"/>
  <c r="C468" i="4"/>
  <c r="E468" i="4" s="1"/>
  <c r="C467" i="4"/>
  <c r="E466" i="4"/>
  <c r="C466" i="4"/>
  <c r="C465" i="4"/>
  <c r="C464" i="4"/>
  <c r="C463" i="4"/>
  <c r="C462" i="4"/>
  <c r="E462" i="4" s="1"/>
  <c r="C461" i="4"/>
  <c r="E461" i="4" s="1"/>
  <c r="C460" i="4"/>
  <c r="E460" i="4" s="1"/>
  <c r="C459" i="4"/>
  <c r="E459" i="4" s="1"/>
  <c r="C458" i="4"/>
  <c r="C457" i="4"/>
  <c r="E457" i="4" s="1"/>
  <c r="C456" i="4"/>
  <c r="E456" i="4" s="1"/>
  <c r="E455" i="4"/>
  <c r="C455" i="4"/>
  <c r="C454" i="4"/>
  <c r="E454" i="4" s="1"/>
  <c r="C453" i="4"/>
  <c r="C452" i="4"/>
  <c r="E452" i="4" s="1"/>
  <c r="C451" i="4"/>
  <c r="E451" i="4" s="1"/>
  <c r="E450" i="4"/>
  <c r="C450" i="4"/>
  <c r="C449" i="4"/>
  <c r="E449" i="4" s="1"/>
  <c r="E448" i="4"/>
  <c r="C448" i="4"/>
  <c r="C447" i="4"/>
  <c r="C446" i="4"/>
  <c r="C445" i="4"/>
  <c r="C444" i="4"/>
  <c r="E444" i="4" s="1"/>
  <c r="C443" i="4"/>
  <c r="E443" i="4" s="1"/>
  <c r="E442" i="4"/>
  <c r="C442" i="4"/>
  <c r="C441" i="4"/>
  <c r="C440" i="4"/>
  <c r="C439" i="4"/>
  <c r="C438" i="4"/>
  <c r="E438" i="4" s="1"/>
  <c r="C437" i="4"/>
  <c r="E437" i="4" s="1"/>
  <c r="C436" i="4"/>
  <c r="E436" i="4" s="1"/>
  <c r="C435" i="4"/>
  <c r="C434" i="4"/>
  <c r="C433" i="4"/>
  <c r="E433" i="4" s="1"/>
  <c r="E432" i="4"/>
  <c r="C432" i="4"/>
  <c r="E431" i="4"/>
  <c r="C431" i="4"/>
  <c r="C430" i="4"/>
  <c r="C429" i="4"/>
  <c r="C428" i="4"/>
  <c r="E428" i="4" s="1"/>
  <c r="C427" i="4"/>
  <c r="E427" i="4" s="1"/>
  <c r="E426" i="4"/>
  <c r="C426" i="4"/>
  <c r="C425" i="4"/>
  <c r="E425" i="4" s="1"/>
  <c r="C424" i="4"/>
  <c r="C423" i="4"/>
  <c r="C422" i="4"/>
  <c r="C421" i="4"/>
  <c r="C420" i="4"/>
  <c r="E420" i="4" s="1"/>
  <c r="C419" i="4"/>
  <c r="E419" i="4" s="1"/>
  <c r="E418" i="4"/>
  <c r="C418" i="4"/>
  <c r="C417" i="4"/>
  <c r="C416" i="4"/>
  <c r="C415" i="4"/>
  <c r="C414" i="4"/>
  <c r="E414" i="4" s="1"/>
  <c r="C413" i="4"/>
  <c r="E413" i="4" s="1"/>
  <c r="C412" i="4"/>
  <c r="E412" i="4" s="1"/>
  <c r="C411" i="4"/>
  <c r="E411" i="4" s="1"/>
  <c r="C410" i="4"/>
  <c r="C409" i="4"/>
  <c r="E409" i="4" s="1"/>
  <c r="C408" i="4"/>
  <c r="E408" i="4" s="1"/>
  <c r="E407" i="4"/>
  <c r="C407" i="4"/>
  <c r="C406" i="4"/>
  <c r="E406" i="4" s="1"/>
  <c r="C405" i="4"/>
  <c r="C404" i="4"/>
  <c r="E404" i="4" s="1"/>
  <c r="C403" i="4"/>
  <c r="E402" i="4"/>
  <c r="C402" i="4"/>
  <c r="C401" i="4"/>
  <c r="E401" i="4" s="1"/>
  <c r="E400" i="4"/>
  <c r="C400" i="4"/>
  <c r="C399" i="4"/>
  <c r="C398" i="4"/>
  <c r="C397" i="4"/>
  <c r="C396" i="4"/>
  <c r="E396" i="4" s="1"/>
  <c r="C395" i="4"/>
  <c r="E395" i="4" s="1"/>
  <c r="E394" i="4"/>
  <c r="C394" i="4"/>
  <c r="C393" i="4"/>
  <c r="C392" i="4"/>
  <c r="C391" i="4"/>
  <c r="C390" i="4"/>
  <c r="E390" i="4" s="1"/>
  <c r="C389" i="4"/>
  <c r="E389" i="4" s="1"/>
  <c r="C388" i="4"/>
  <c r="E388" i="4" s="1"/>
  <c r="C387" i="4"/>
  <c r="C386" i="4"/>
  <c r="C385" i="4"/>
  <c r="E385" i="4" s="1"/>
  <c r="E384" i="4"/>
  <c r="C384" i="4"/>
  <c r="E383" i="4"/>
  <c r="C383" i="4"/>
  <c r="C382" i="4"/>
  <c r="C381" i="4"/>
  <c r="C380" i="4"/>
  <c r="E380" i="4" s="1"/>
  <c r="C379" i="4"/>
  <c r="E379" i="4" s="1"/>
  <c r="E378" i="4"/>
  <c r="C378" i="4"/>
  <c r="C377" i="4"/>
  <c r="E377" i="4" s="1"/>
  <c r="C376" i="4"/>
  <c r="C375" i="4"/>
  <c r="C374" i="4"/>
  <c r="C373" i="4"/>
  <c r="C372" i="4"/>
  <c r="E372" i="4" s="1"/>
  <c r="C371" i="4"/>
  <c r="E371" i="4" s="1"/>
  <c r="E370" i="4"/>
  <c r="C370" i="4"/>
  <c r="C369" i="4"/>
  <c r="C368" i="4"/>
  <c r="C367" i="4"/>
  <c r="C366" i="4"/>
  <c r="E366" i="4" s="1"/>
  <c r="C365" i="4"/>
  <c r="E365" i="4" s="1"/>
  <c r="C364" i="4"/>
  <c r="E364" i="4" s="1"/>
  <c r="C363" i="4"/>
  <c r="E363" i="4" s="1"/>
  <c r="C362" i="4"/>
  <c r="C361" i="4"/>
  <c r="E361" i="4" s="1"/>
  <c r="C360" i="4"/>
  <c r="E360" i="4" s="1"/>
  <c r="E359" i="4"/>
  <c r="C359" i="4"/>
  <c r="C358" i="4"/>
  <c r="E358" i="4" s="1"/>
  <c r="C357" i="4"/>
  <c r="C356" i="4"/>
  <c r="E356" i="4" s="1"/>
  <c r="C355" i="4"/>
  <c r="E355" i="4" s="1"/>
  <c r="E354" i="4"/>
  <c r="C354" i="4"/>
  <c r="C353" i="4"/>
  <c r="E353" i="4" s="1"/>
  <c r="E352" i="4"/>
  <c r="C352" i="4"/>
  <c r="C351" i="4"/>
  <c r="C350" i="4"/>
  <c r="C349" i="4"/>
  <c r="C348" i="4"/>
  <c r="E348" i="4" s="1"/>
  <c r="C347" i="4"/>
  <c r="E347" i="4" s="1"/>
  <c r="E346" i="4"/>
  <c r="C346" i="4"/>
  <c r="C345" i="4"/>
  <c r="C344" i="4"/>
  <c r="C343" i="4"/>
  <c r="C342" i="4"/>
  <c r="C341" i="4"/>
  <c r="E341" i="4" s="1"/>
  <c r="C340" i="4"/>
  <c r="E340" i="4" s="1"/>
  <c r="E339" i="4"/>
  <c r="C339" i="4"/>
  <c r="E338" i="4"/>
  <c r="C338" i="4"/>
  <c r="C337" i="4"/>
  <c r="E337" i="4" s="1"/>
  <c r="E336" i="4"/>
  <c r="C336" i="4"/>
  <c r="E335" i="4"/>
  <c r="C335" i="4"/>
  <c r="C334" i="4"/>
  <c r="C333" i="4"/>
  <c r="C332" i="4"/>
  <c r="E332" i="4" s="1"/>
  <c r="E331" i="4"/>
  <c r="C331" i="4"/>
  <c r="E330" i="4"/>
  <c r="C330" i="4"/>
  <c r="C329" i="4"/>
  <c r="C328" i="4"/>
  <c r="E327" i="4"/>
  <c r="C327" i="4"/>
  <c r="C326" i="4"/>
  <c r="E326" i="4" s="1"/>
  <c r="E325" i="4"/>
  <c r="C325" i="4"/>
  <c r="C324" i="4"/>
  <c r="E324" i="4" s="1"/>
  <c r="E323" i="4"/>
  <c r="C323" i="4"/>
  <c r="E322" i="4"/>
  <c r="C322" i="4"/>
  <c r="C321" i="4"/>
  <c r="E321" i="4" s="1"/>
  <c r="E320" i="4"/>
  <c r="C320" i="4"/>
  <c r="C319" i="4"/>
  <c r="C318" i="4"/>
  <c r="C317" i="4"/>
  <c r="C316" i="4"/>
  <c r="E316" i="4" s="1"/>
  <c r="C315" i="4"/>
  <c r="E315" i="4" s="1"/>
  <c r="C314" i="4"/>
  <c r="C313" i="4"/>
  <c r="E313" i="4" s="1"/>
  <c r="C312" i="4"/>
  <c r="E311" i="4"/>
  <c r="C311" i="4"/>
  <c r="C310" i="4"/>
  <c r="C309" i="4"/>
  <c r="E309" i="4" s="1"/>
  <c r="C308" i="4"/>
  <c r="E308" i="4" s="1"/>
  <c r="C307" i="4"/>
  <c r="E307" i="4" s="1"/>
  <c r="E306" i="4"/>
  <c r="C306" i="4"/>
  <c r="C305" i="4"/>
  <c r="E305" i="4" s="1"/>
  <c r="C304" i="4"/>
  <c r="E303" i="4"/>
  <c r="C303" i="4"/>
  <c r="C302" i="4"/>
  <c r="C301" i="4"/>
  <c r="C300" i="4"/>
  <c r="E300" i="4" s="1"/>
  <c r="E299" i="4"/>
  <c r="C299" i="4"/>
  <c r="E298" i="4"/>
  <c r="C298" i="4"/>
  <c r="C297" i="4"/>
  <c r="E297" i="4" s="1"/>
  <c r="C296" i="4"/>
  <c r="C295" i="4"/>
  <c r="C294" i="4"/>
  <c r="C293" i="4"/>
  <c r="C292" i="4"/>
  <c r="E292" i="4" s="1"/>
  <c r="C291" i="4"/>
  <c r="E291" i="4" s="1"/>
  <c r="C290" i="4"/>
  <c r="C289" i="4"/>
  <c r="E289" i="4" s="1"/>
  <c r="C288" i="4"/>
  <c r="E288" i="4" s="1"/>
  <c r="E287" i="4"/>
  <c r="C287" i="4"/>
  <c r="C286" i="4"/>
  <c r="E286" i="4" s="1"/>
  <c r="C285" i="4"/>
  <c r="C284" i="4"/>
  <c r="E284" i="4" s="1"/>
  <c r="C283" i="4"/>
  <c r="E283" i="4" s="1"/>
  <c r="E282" i="4"/>
  <c r="C282" i="4"/>
  <c r="C281" i="4"/>
  <c r="E281" i="4" s="1"/>
  <c r="C280" i="4"/>
  <c r="E280" i="4" s="1"/>
  <c r="E279" i="4"/>
  <c r="C279" i="4"/>
  <c r="C278" i="4"/>
  <c r="C277" i="4"/>
  <c r="C276" i="4"/>
  <c r="E276" i="4" s="1"/>
  <c r="E275" i="4"/>
  <c r="C275" i="4"/>
  <c r="E274" i="4"/>
  <c r="C274" i="4"/>
  <c r="C273" i="4"/>
  <c r="C272" i="4"/>
  <c r="C271" i="4"/>
  <c r="C270" i="4"/>
  <c r="E270" i="4" s="1"/>
  <c r="E269" i="4"/>
  <c r="C269" i="4"/>
  <c r="C268" i="4"/>
  <c r="E268" i="4" s="1"/>
  <c r="C267" i="4"/>
  <c r="E267" i="4" s="1"/>
  <c r="E266" i="4"/>
  <c r="C266" i="4"/>
  <c r="C265" i="4"/>
  <c r="E265" i="4" s="1"/>
  <c r="C264" i="4"/>
  <c r="E264" i="4" s="1"/>
  <c r="E263" i="4"/>
  <c r="C263" i="4"/>
  <c r="C262" i="4"/>
  <c r="C261" i="4"/>
  <c r="C260" i="4"/>
  <c r="E260" i="4" s="1"/>
  <c r="C259" i="4"/>
  <c r="E259" i="4" s="1"/>
  <c r="C258" i="4"/>
  <c r="E258" i="4" s="1"/>
  <c r="E257" i="4"/>
  <c r="C257" i="4"/>
  <c r="C256" i="4"/>
  <c r="E256" i="4" s="1"/>
  <c r="C255" i="4"/>
  <c r="C254" i="4"/>
  <c r="C253" i="4"/>
  <c r="C252" i="4"/>
  <c r="E252" i="4" s="1"/>
  <c r="E251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I104" i="4"/>
  <c r="C104" i="4"/>
  <c r="I103" i="4"/>
  <c r="C103" i="4"/>
  <c r="I102" i="4"/>
  <c r="C102" i="4"/>
  <c r="I101" i="4"/>
  <c r="C101" i="4"/>
  <c r="I100" i="4"/>
  <c r="C100" i="4"/>
  <c r="I99" i="4"/>
  <c r="C99" i="4"/>
  <c r="I98" i="4"/>
  <c r="C98" i="4"/>
  <c r="I97" i="4"/>
  <c r="C97" i="4"/>
  <c r="I96" i="4"/>
  <c r="C96" i="4"/>
  <c r="I95" i="4"/>
  <c r="C95" i="4"/>
  <c r="I94" i="4"/>
  <c r="C94" i="4"/>
  <c r="I93" i="4"/>
  <c r="C93" i="4"/>
  <c r="I92" i="4"/>
  <c r="C92" i="4"/>
  <c r="I91" i="4"/>
  <c r="C91" i="4"/>
  <c r="I90" i="4"/>
  <c r="C90" i="4"/>
  <c r="I89" i="4"/>
  <c r="C89" i="4"/>
  <c r="I88" i="4"/>
  <c r="C88" i="4"/>
  <c r="I87" i="4"/>
  <c r="C87" i="4"/>
  <c r="I86" i="4"/>
  <c r="C86" i="4"/>
  <c r="I85" i="4"/>
  <c r="C85" i="4"/>
  <c r="I84" i="4"/>
  <c r="C84" i="4"/>
  <c r="I83" i="4"/>
  <c r="C83" i="4"/>
  <c r="I82" i="4"/>
  <c r="C82" i="4"/>
  <c r="I81" i="4"/>
  <c r="C81" i="4"/>
  <c r="I80" i="4"/>
  <c r="C80" i="4"/>
  <c r="I79" i="4"/>
  <c r="C79" i="4"/>
  <c r="I78" i="4"/>
  <c r="C78" i="4"/>
  <c r="I77" i="4"/>
  <c r="C77" i="4"/>
  <c r="I76" i="4"/>
  <c r="C76" i="4"/>
  <c r="I75" i="4"/>
  <c r="C75" i="4"/>
  <c r="I74" i="4"/>
  <c r="C74" i="4"/>
  <c r="I73" i="4"/>
  <c r="C73" i="4"/>
  <c r="I72" i="4"/>
  <c r="C72" i="4"/>
  <c r="I71" i="4"/>
  <c r="C71" i="4"/>
  <c r="I70" i="4"/>
  <c r="C70" i="4"/>
  <c r="I69" i="4"/>
  <c r="C69" i="4"/>
  <c r="I68" i="4"/>
  <c r="C68" i="4"/>
  <c r="I67" i="4"/>
  <c r="C67" i="4"/>
  <c r="I66" i="4"/>
  <c r="C66" i="4"/>
  <c r="I65" i="4"/>
  <c r="C65" i="4"/>
  <c r="I64" i="4"/>
  <c r="C64" i="4"/>
  <c r="I63" i="4"/>
  <c r="C63" i="4"/>
  <c r="I62" i="4"/>
  <c r="C62" i="4"/>
  <c r="I61" i="4"/>
  <c r="C61" i="4"/>
  <c r="I60" i="4"/>
  <c r="C60" i="4"/>
  <c r="I59" i="4"/>
  <c r="C59" i="4"/>
  <c r="I58" i="4"/>
  <c r="C58" i="4"/>
  <c r="I57" i="4"/>
  <c r="C57" i="4"/>
  <c r="I56" i="4"/>
  <c r="C56" i="4"/>
  <c r="I55" i="4"/>
  <c r="C55" i="4"/>
  <c r="I54" i="4"/>
  <c r="C54" i="4"/>
  <c r="I53" i="4"/>
  <c r="C53" i="4"/>
  <c r="I52" i="4"/>
  <c r="C52" i="4"/>
  <c r="I51" i="4"/>
  <c r="C51" i="4"/>
  <c r="I50" i="4"/>
  <c r="C50" i="4"/>
  <c r="I49" i="4"/>
  <c r="C49" i="4"/>
  <c r="I48" i="4"/>
  <c r="C48" i="4"/>
  <c r="I47" i="4"/>
  <c r="C47" i="4"/>
  <c r="I46" i="4"/>
  <c r="C46" i="4"/>
  <c r="I45" i="4"/>
  <c r="C45" i="4"/>
  <c r="I44" i="4"/>
  <c r="C44" i="4"/>
  <c r="I43" i="4"/>
  <c r="C43" i="4"/>
  <c r="I42" i="4"/>
  <c r="C42" i="4"/>
  <c r="I41" i="4"/>
  <c r="C41" i="4"/>
  <c r="I40" i="4"/>
  <c r="C40" i="4"/>
  <c r="I39" i="4"/>
  <c r="C39" i="4"/>
  <c r="I38" i="4"/>
  <c r="C38" i="4"/>
  <c r="I37" i="4"/>
  <c r="C37" i="4"/>
  <c r="I36" i="4"/>
  <c r="C36" i="4"/>
  <c r="I35" i="4"/>
  <c r="C35" i="4"/>
  <c r="I34" i="4"/>
  <c r="C34" i="4"/>
  <c r="I33" i="4"/>
  <c r="C33" i="4"/>
  <c r="I32" i="4"/>
  <c r="C32" i="4"/>
  <c r="I31" i="4"/>
  <c r="C31" i="4"/>
  <c r="I30" i="4"/>
  <c r="C30" i="4"/>
  <c r="I29" i="4"/>
  <c r="C29" i="4"/>
  <c r="I28" i="4"/>
  <c r="C28" i="4"/>
  <c r="I27" i="4"/>
  <c r="C27" i="4"/>
  <c r="I26" i="4"/>
  <c r="C26" i="4"/>
  <c r="I25" i="4"/>
  <c r="C25" i="4"/>
  <c r="I24" i="4"/>
  <c r="C24" i="4"/>
  <c r="I23" i="4"/>
  <c r="C23" i="4"/>
  <c r="I22" i="4"/>
  <c r="C22" i="4"/>
  <c r="I21" i="4"/>
  <c r="C21" i="4"/>
  <c r="I20" i="4"/>
  <c r="C20" i="4"/>
  <c r="I19" i="4"/>
  <c r="C19" i="4"/>
  <c r="I18" i="4"/>
  <c r="C18" i="4"/>
  <c r="I17" i="4"/>
  <c r="C17" i="4"/>
  <c r="I16" i="4"/>
  <c r="C16" i="4"/>
  <c r="I15" i="4"/>
  <c r="C15" i="4"/>
  <c r="I14" i="4"/>
  <c r="C14" i="4"/>
  <c r="I13" i="4"/>
  <c r="C13" i="4"/>
  <c r="I12" i="4"/>
  <c r="C12" i="4"/>
  <c r="I11" i="4"/>
  <c r="C11" i="4"/>
  <c r="I10" i="4"/>
  <c r="C10" i="4"/>
  <c r="I9" i="4"/>
  <c r="C9" i="4"/>
  <c r="I8" i="4"/>
  <c r="C8" i="4"/>
  <c r="I7" i="4"/>
  <c r="C7" i="4"/>
  <c r="I6" i="4"/>
  <c r="C6" i="4"/>
  <c r="K5" i="4"/>
  <c r="I5" i="4"/>
  <c r="C5" i="4"/>
  <c r="E5" i="4" s="1"/>
  <c r="L4" i="4"/>
  <c r="L5" i="4" s="1"/>
  <c r="F4" i="4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C11" i="2"/>
  <c r="C10" i="2"/>
  <c r="C9" i="2"/>
  <c r="C8" i="2"/>
  <c r="K2" i="3"/>
  <c r="L2" i="3"/>
  <c r="J104" i="3"/>
  <c r="I104" i="3"/>
  <c r="J103" i="3"/>
  <c r="I103" i="3"/>
  <c r="J102" i="3"/>
  <c r="I102" i="3"/>
  <c r="J101" i="3"/>
  <c r="I101" i="3"/>
  <c r="J100" i="3"/>
  <c r="I100" i="3"/>
  <c r="J99" i="3"/>
  <c r="I99" i="3"/>
  <c r="J98" i="3"/>
  <c r="I98" i="3"/>
  <c r="J97" i="3"/>
  <c r="I97" i="3"/>
  <c r="J96" i="3"/>
  <c r="I96" i="3"/>
  <c r="J95" i="3"/>
  <c r="I95" i="3"/>
  <c r="J94" i="3"/>
  <c r="I94" i="3"/>
  <c r="J93" i="3"/>
  <c r="I93" i="3"/>
  <c r="J92" i="3"/>
  <c r="I92" i="3"/>
  <c r="J91" i="3"/>
  <c r="I91" i="3"/>
  <c r="J90" i="3"/>
  <c r="I90" i="3"/>
  <c r="J89" i="3"/>
  <c r="I89" i="3"/>
  <c r="J88" i="3"/>
  <c r="I88" i="3"/>
  <c r="J87" i="3"/>
  <c r="I87" i="3"/>
  <c r="J86" i="3"/>
  <c r="I86" i="3"/>
  <c r="J85" i="3"/>
  <c r="I85" i="3"/>
  <c r="J84" i="3"/>
  <c r="I84" i="3"/>
  <c r="J83" i="3"/>
  <c r="I83" i="3"/>
  <c r="J82" i="3"/>
  <c r="I82" i="3"/>
  <c r="J81" i="3"/>
  <c r="I81" i="3"/>
  <c r="J80" i="3"/>
  <c r="I80" i="3"/>
  <c r="J79" i="3"/>
  <c r="I79" i="3"/>
  <c r="J78" i="3"/>
  <c r="I78" i="3"/>
  <c r="J77" i="3"/>
  <c r="I77" i="3"/>
  <c r="J76" i="3"/>
  <c r="I76" i="3"/>
  <c r="J75" i="3"/>
  <c r="I75" i="3"/>
  <c r="J74" i="3"/>
  <c r="I74" i="3"/>
  <c r="J73" i="3"/>
  <c r="I73" i="3"/>
  <c r="J72" i="3"/>
  <c r="I72" i="3"/>
  <c r="J71" i="3"/>
  <c r="I71" i="3"/>
  <c r="J70" i="3"/>
  <c r="I70" i="3"/>
  <c r="J69" i="3"/>
  <c r="I69" i="3"/>
  <c r="J68" i="3"/>
  <c r="I68" i="3"/>
  <c r="J67" i="3"/>
  <c r="I67" i="3"/>
  <c r="J66" i="3"/>
  <c r="I66" i="3"/>
  <c r="J65" i="3"/>
  <c r="I65" i="3"/>
  <c r="J64" i="3"/>
  <c r="I64" i="3"/>
  <c r="J63" i="3"/>
  <c r="I63" i="3"/>
  <c r="J62" i="3"/>
  <c r="I62" i="3"/>
  <c r="J61" i="3"/>
  <c r="I61" i="3"/>
  <c r="J60" i="3"/>
  <c r="I60" i="3"/>
  <c r="J59" i="3"/>
  <c r="I59" i="3"/>
  <c r="J58" i="3"/>
  <c r="I58" i="3"/>
  <c r="J57" i="3"/>
  <c r="I57" i="3"/>
  <c r="J56" i="3"/>
  <c r="I56" i="3"/>
  <c r="J55" i="3"/>
  <c r="I55" i="3"/>
  <c r="J54" i="3"/>
  <c r="I54" i="3"/>
  <c r="J53" i="3"/>
  <c r="I53" i="3"/>
  <c r="J52" i="3"/>
  <c r="I52" i="3"/>
  <c r="J51" i="3"/>
  <c r="I51" i="3"/>
  <c r="J50" i="3"/>
  <c r="I50" i="3"/>
  <c r="J49" i="3"/>
  <c r="I49" i="3"/>
  <c r="J48" i="3"/>
  <c r="I48" i="3"/>
  <c r="J47" i="3"/>
  <c r="I47" i="3"/>
  <c r="J46" i="3"/>
  <c r="I46" i="3"/>
  <c r="J45" i="3"/>
  <c r="I45" i="3"/>
  <c r="J44" i="3"/>
  <c r="I44" i="3"/>
  <c r="J43" i="3"/>
  <c r="I43" i="3"/>
  <c r="J42" i="3"/>
  <c r="I42" i="3"/>
  <c r="J41" i="3"/>
  <c r="I41" i="3"/>
  <c r="J40" i="3"/>
  <c r="I40" i="3"/>
  <c r="J39" i="3"/>
  <c r="I39" i="3"/>
  <c r="J38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K6" i="3" s="1"/>
  <c r="I6" i="3"/>
  <c r="J5" i="3"/>
  <c r="I5" i="3"/>
  <c r="L4" i="3"/>
  <c r="K5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244" i="3"/>
  <c r="D604" i="3"/>
  <c r="C604" i="3"/>
  <c r="E604" i="3" s="1"/>
  <c r="D603" i="3"/>
  <c r="C603" i="3"/>
  <c r="E603" i="3" s="1"/>
  <c r="D602" i="3"/>
  <c r="E602" i="3" s="1"/>
  <c r="C602" i="3"/>
  <c r="D601" i="3"/>
  <c r="C601" i="3"/>
  <c r="E601" i="3" s="1"/>
  <c r="D600" i="3"/>
  <c r="C600" i="3"/>
  <c r="E600" i="3" s="1"/>
  <c r="E599" i="3"/>
  <c r="D599" i="3"/>
  <c r="C599" i="3"/>
  <c r="D598" i="3"/>
  <c r="C598" i="3"/>
  <c r="E598" i="3" s="1"/>
  <c r="D597" i="3"/>
  <c r="C597" i="3"/>
  <c r="E597" i="3" s="1"/>
  <c r="D596" i="3"/>
  <c r="C596" i="3"/>
  <c r="E596" i="3" s="1"/>
  <c r="D595" i="3"/>
  <c r="C595" i="3"/>
  <c r="D594" i="3"/>
  <c r="E594" i="3" s="1"/>
  <c r="C594" i="3"/>
  <c r="D593" i="3"/>
  <c r="C593" i="3"/>
  <c r="E593" i="3" s="1"/>
  <c r="D592" i="3"/>
  <c r="E592" i="3" s="1"/>
  <c r="C592" i="3"/>
  <c r="E591" i="3"/>
  <c r="D591" i="3"/>
  <c r="C591" i="3"/>
  <c r="D590" i="3"/>
  <c r="C590" i="3"/>
  <c r="E590" i="3" s="1"/>
  <c r="D589" i="3"/>
  <c r="E589" i="3" s="1"/>
  <c r="C589" i="3"/>
  <c r="D588" i="3"/>
  <c r="C588" i="3"/>
  <c r="E588" i="3" s="1"/>
  <c r="D587" i="3"/>
  <c r="C587" i="3"/>
  <c r="E587" i="3" s="1"/>
  <c r="D586" i="3"/>
  <c r="E586" i="3" s="1"/>
  <c r="C586" i="3"/>
  <c r="D585" i="3"/>
  <c r="C585" i="3"/>
  <c r="E585" i="3" s="1"/>
  <c r="D584" i="3"/>
  <c r="C584" i="3"/>
  <c r="E584" i="3" s="1"/>
  <c r="E583" i="3"/>
  <c r="D583" i="3"/>
  <c r="C583" i="3"/>
  <c r="D582" i="3"/>
  <c r="C582" i="3"/>
  <c r="E582" i="3" s="1"/>
  <c r="D581" i="3"/>
  <c r="C581" i="3"/>
  <c r="E581" i="3" s="1"/>
  <c r="D580" i="3"/>
  <c r="C580" i="3"/>
  <c r="E580" i="3" s="1"/>
  <c r="D579" i="3"/>
  <c r="C579" i="3"/>
  <c r="D578" i="3"/>
  <c r="E578" i="3" s="1"/>
  <c r="C578" i="3"/>
  <c r="D577" i="3"/>
  <c r="C577" i="3"/>
  <c r="E577" i="3" s="1"/>
  <c r="D576" i="3"/>
  <c r="E576" i="3" s="1"/>
  <c r="C576" i="3"/>
  <c r="E575" i="3"/>
  <c r="D575" i="3"/>
  <c r="C575" i="3"/>
  <c r="D574" i="3"/>
  <c r="C574" i="3"/>
  <c r="E574" i="3" s="1"/>
  <c r="D573" i="3"/>
  <c r="E573" i="3" s="1"/>
  <c r="C573" i="3"/>
  <c r="D572" i="3"/>
  <c r="C572" i="3"/>
  <c r="E572" i="3" s="1"/>
  <c r="D571" i="3"/>
  <c r="C571" i="3"/>
  <c r="E571" i="3" s="1"/>
  <c r="D570" i="3"/>
  <c r="E570" i="3" s="1"/>
  <c r="C570" i="3"/>
  <c r="D569" i="3"/>
  <c r="C569" i="3"/>
  <c r="E569" i="3" s="1"/>
  <c r="D568" i="3"/>
  <c r="C568" i="3"/>
  <c r="E568" i="3" s="1"/>
  <c r="E567" i="3"/>
  <c r="D567" i="3"/>
  <c r="C567" i="3"/>
  <c r="D566" i="3"/>
  <c r="C566" i="3"/>
  <c r="E566" i="3" s="1"/>
  <c r="D565" i="3"/>
  <c r="C565" i="3"/>
  <c r="E565" i="3" s="1"/>
  <c r="D564" i="3"/>
  <c r="C564" i="3"/>
  <c r="E564" i="3" s="1"/>
  <c r="D563" i="3"/>
  <c r="C563" i="3"/>
  <c r="D562" i="3"/>
  <c r="E562" i="3" s="1"/>
  <c r="C562" i="3"/>
  <c r="D561" i="3"/>
  <c r="C561" i="3"/>
  <c r="E561" i="3" s="1"/>
  <c r="D560" i="3"/>
  <c r="E560" i="3" s="1"/>
  <c r="C560" i="3"/>
  <c r="E559" i="3"/>
  <c r="D559" i="3"/>
  <c r="C559" i="3"/>
  <c r="D558" i="3"/>
  <c r="C558" i="3"/>
  <c r="E558" i="3" s="1"/>
  <c r="D557" i="3"/>
  <c r="E557" i="3" s="1"/>
  <c r="C557" i="3"/>
  <c r="D556" i="3"/>
  <c r="C556" i="3"/>
  <c r="E556" i="3" s="1"/>
  <c r="D555" i="3"/>
  <c r="C555" i="3"/>
  <c r="E555" i="3" s="1"/>
  <c r="D554" i="3"/>
  <c r="E554" i="3" s="1"/>
  <c r="C554" i="3"/>
  <c r="D553" i="3"/>
  <c r="C553" i="3"/>
  <c r="E553" i="3" s="1"/>
  <c r="D552" i="3"/>
  <c r="C552" i="3"/>
  <c r="E552" i="3" s="1"/>
  <c r="E551" i="3"/>
  <c r="D551" i="3"/>
  <c r="C551" i="3"/>
  <c r="D550" i="3"/>
  <c r="C550" i="3"/>
  <c r="E550" i="3" s="1"/>
  <c r="D549" i="3"/>
  <c r="C549" i="3"/>
  <c r="E549" i="3" s="1"/>
  <c r="D548" i="3"/>
  <c r="C548" i="3"/>
  <c r="E548" i="3" s="1"/>
  <c r="D547" i="3"/>
  <c r="C547" i="3"/>
  <c r="D546" i="3"/>
  <c r="E546" i="3" s="1"/>
  <c r="C546" i="3"/>
  <c r="D545" i="3"/>
  <c r="C545" i="3"/>
  <c r="E545" i="3" s="1"/>
  <c r="D544" i="3"/>
  <c r="E544" i="3" s="1"/>
  <c r="C544" i="3"/>
  <c r="E543" i="3"/>
  <c r="D543" i="3"/>
  <c r="C543" i="3"/>
  <c r="D542" i="3"/>
  <c r="C542" i="3"/>
  <c r="E542" i="3" s="1"/>
  <c r="D541" i="3"/>
  <c r="E541" i="3" s="1"/>
  <c r="C541" i="3"/>
  <c r="D540" i="3"/>
  <c r="C540" i="3"/>
  <c r="E540" i="3" s="1"/>
  <c r="D539" i="3"/>
  <c r="C539" i="3"/>
  <c r="E539" i="3" s="1"/>
  <c r="D538" i="3"/>
  <c r="E538" i="3" s="1"/>
  <c r="C538" i="3"/>
  <c r="D537" i="3"/>
  <c r="C537" i="3"/>
  <c r="E537" i="3" s="1"/>
  <c r="D536" i="3"/>
  <c r="C536" i="3"/>
  <c r="E536" i="3" s="1"/>
  <c r="E535" i="3"/>
  <c r="D535" i="3"/>
  <c r="C535" i="3"/>
  <c r="D534" i="3"/>
  <c r="C534" i="3"/>
  <c r="E534" i="3" s="1"/>
  <c r="D533" i="3"/>
  <c r="C533" i="3"/>
  <c r="E533" i="3" s="1"/>
  <c r="D532" i="3"/>
  <c r="C532" i="3"/>
  <c r="E532" i="3" s="1"/>
  <c r="D531" i="3"/>
  <c r="C531" i="3"/>
  <c r="D530" i="3"/>
  <c r="E530" i="3" s="1"/>
  <c r="C530" i="3"/>
  <c r="D529" i="3"/>
  <c r="C529" i="3"/>
  <c r="E529" i="3" s="1"/>
  <c r="D528" i="3"/>
  <c r="E528" i="3" s="1"/>
  <c r="C528" i="3"/>
  <c r="E527" i="3"/>
  <c r="D527" i="3"/>
  <c r="C527" i="3"/>
  <c r="D526" i="3"/>
  <c r="C526" i="3"/>
  <c r="E526" i="3" s="1"/>
  <c r="D525" i="3"/>
  <c r="E525" i="3" s="1"/>
  <c r="C525" i="3"/>
  <c r="D524" i="3"/>
  <c r="C524" i="3"/>
  <c r="E524" i="3" s="1"/>
  <c r="D523" i="3"/>
  <c r="C523" i="3"/>
  <c r="E523" i="3" s="1"/>
  <c r="D522" i="3"/>
  <c r="E522" i="3" s="1"/>
  <c r="C522" i="3"/>
  <c r="D521" i="3"/>
  <c r="C521" i="3"/>
  <c r="E521" i="3" s="1"/>
  <c r="D520" i="3"/>
  <c r="C520" i="3"/>
  <c r="E520" i="3" s="1"/>
  <c r="E519" i="3"/>
  <c r="D519" i="3"/>
  <c r="C519" i="3"/>
  <c r="D518" i="3"/>
  <c r="C518" i="3"/>
  <c r="E518" i="3" s="1"/>
  <c r="D517" i="3"/>
  <c r="C517" i="3"/>
  <c r="E517" i="3" s="1"/>
  <c r="D516" i="3"/>
  <c r="C516" i="3"/>
  <c r="E516" i="3" s="1"/>
  <c r="D515" i="3"/>
  <c r="C515" i="3"/>
  <c r="D514" i="3"/>
  <c r="E514" i="3" s="1"/>
  <c r="C514" i="3"/>
  <c r="D513" i="3"/>
  <c r="C513" i="3"/>
  <c r="E513" i="3" s="1"/>
  <c r="D512" i="3"/>
  <c r="E512" i="3" s="1"/>
  <c r="C512" i="3"/>
  <c r="E511" i="3"/>
  <c r="D511" i="3"/>
  <c r="C511" i="3"/>
  <c r="D510" i="3"/>
  <c r="C510" i="3"/>
  <c r="E510" i="3" s="1"/>
  <c r="D509" i="3"/>
  <c r="E509" i="3" s="1"/>
  <c r="C509" i="3"/>
  <c r="D508" i="3"/>
  <c r="C508" i="3"/>
  <c r="E508" i="3" s="1"/>
  <c r="D507" i="3"/>
  <c r="C507" i="3"/>
  <c r="E507" i="3" s="1"/>
  <c r="D506" i="3"/>
  <c r="E506" i="3" s="1"/>
  <c r="C506" i="3"/>
  <c r="D505" i="3"/>
  <c r="C505" i="3"/>
  <c r="E505" i="3" s="1"/>
  <c r="D504" i="3"/>
  <c r="C504" i="3"/>
  <c r="E504" i="3" s="1"/>
  <c r="E503" i="3"/>
  <c r="D503" i="3"/>
  <c r="C503" i="3"/>
  <c r="D502" i="3"/>
  <c r="C502" i="3"/>
  <c r="E502" i="3" s="1"/>
  <c r="D501" i="3"/>
  <c r="C501" i="3"/>
  <c r="E501" i="3" s="1"/>
  <c r="D500" i="3"/>
  <c r="C500" i="3"/>
  <c r="E500" i="3" s="1"/>
  <c r="D499" i="3"/>
  <c r="C499" i="3"/>
  <c r="D498" i="3"/>
  <c r="E498" i="3" s="1"/>
  <c r="C498" i="3"/>
  <c r="D497" i="3"/>
  <c r="C497" i="3"/>
  <c r="E497" i="3" s="1"/>
  <c r="D496" i="3"/>
  <c r="E496" i="3" s="1"/>
  <c r="C496" i="3"/>
  <c r="E495" i="3"/>
  <c r="D495" i="3"/>
  <c r="C495" i="3"/>
  <c r="D494" i="3"/>
  <c r="C494" i="3"/>
  <c r="E494" i="3" s="1"/>
  <c r="D493" i="3"/>
  <c r="E493" i="3" s="1"/>
  <c r="C493" i="3"/>
  <c r="D492" i="3"/>
  <c r="C492" i="3"/>
  <c r="E492" i="3" s="1"/>
  <c r="D491" i="3"/>
  <c r="C491" i="3"/>
  <c r="E491" i="3" s="1"/>
  <c r="D490" i="3"/>
  <c r="E490" i="3" s="1"/>
  <c r="C490" i="3"/>
  <c r="D489" i="3"/>
  <c r="C489" i="3"/>
  <c r="E489" i="3" s="1"/>
  <c r="D488" i="3"/>
  <c r="C488" i="3"/>
  <c r="E488" i="3" s="1"/>
  <c r="E487" i="3"/>
  <c r="D487" i="3"/>
  <c r="C487" i="3"/>
  <c r="D486" i="3"/>
  <c r="C486" i="3"/>
  <c r="E486" i="3" s="1"/>
  <c r="D485" i="3"/>
  <c r="C485" i="3"/>
  <c r="E485" i="3" s="1"/>
  <c r="D484" i="3"/>
  <c r="C484" i="3"/>
  <c r="E484" i="3" s="1"/>
  <c r="D483" i="3"/>
  <c r="C483" i="3"/>
  <c r="D482" i="3"/>
  <c r="E482" i="3" s="1"/>
  <c r="C482" i="3"/>
  <c r="D481" i="3"/>
  <c r="C481" i="3"/>
  <c r="E481" i="3" s="1"/>
  <c r="D480" i="3"/>
  <c r="E480" i="3" s="1"/>
  <c r="C480" i="3"/>
  <c r="E479" i="3"/>
  <c r="D479" i="3"/>
  <c r="C479" i="3"/>
  <c r="D478" i="3"/>
  <c r="C478" i="3"/>
  <c r="E478" i="3" s="1"/>
  <c r="D477" i="3"/>
  <c r="E477" i="3" s="1"/>
  <c r="C477" i="3"/>
  <c r="D476" i="3"/>
  <c r="C476" i="3"/>
  <c r="E476" i="3" s="1"/>
  <c r="D475" i="3"/>
  <c r="C475" i="3"/>
  <c r="E475" i="3" s="1"/>
  <c r="D474" i="3"/>
  <c r="E474" i="3" s="1"/>
  <c r="C474" i="3"/>
  <c r="D473" i="3"/>
  <c r="C473" i="3"/>
  <c r="E473" i="3" s="1"/>
  <c r="D472" i="3"/>
  <c r="C472" i="3"/>
  <c r="E472" i="3" s="1"/>
  <c r="E471" i="3"/>
  <c r="D471" i="3"/>
  <c r="C471" i="3"/>
  <c r="D470" i="3"/>
  <c r="C470" i="3"/>
  <c r="E470" i="3" s="1"/>
  <c r="D469" i="3"/>
  <c r="C469" i="3"/>
  <c r="E469" i="3" s="1"/>
  <c r="D468" i="3"/>
  <c r="C468" i="3"/>
  <c r="E468" i="3" s="1"/>
  <c r="D467" i="3"/>
  <c r="C467" i="3"/>
  <c r="D466" i="3"/>
  <c r="E466" i="3" s="1"/>
  <c r="C466" i="3"/>
  <c r="D465" i="3"/>
  <c r="C465" i="3"/>
  <c r="E465" i="3" s="1"/>
  <c r="D464" i="3"/>
  <c r="E464" i="3" s="1"/>
  <c r="C464" i="3"/>
  <c r="E463" i="3"/>
  <c r="D463" i="3"/>
  <c r="C463" i="3"/>
  <c r="D462" i="3"/>
  <c r="C462" i="3"/>
  <c r="E462" i="3" s="1"/>
  <c r="D461" i="3"/>
  <c r="E461" i="3" s="1"/>
  <c r="C461" i="3"/>
  <c r="D460" i="3"/>
  <c r="C460" i="3"/>
  <c r="E460" i="3" s="1"/>
  <c r="D459" i="3"/>
  <c r="C459" i="3"/>
  <c r="E459" i="3" s="1"/>
  <c r="D458" i="3"/>
  <c r="E458" i="3" s="1"/>
  <c r="C458" i="3"/>
  <c r="D457" i="3"/>
  <c r="C457" i="3"/>
  <c r="E457" i="3" s="1"/>
  <c r="D456" i="3"/>
  <c r="C456" i="3"/>
  <c r="E456" i="3" s="1"/>
  <c r="E455" i="3"/>
  <c r="D455" i="3"/>
  <c r="C455" i="3"/>
  <c r="D454" i="3"/>
  <c r="C454" i="3"/>
  <c r="E454" i="3" s="1"/>
  <c r="D453" i="3"/>
  <c r="C453" i="3"/>
  <c r="E453" i="3" s="1"/>
  <c r="D452" i="3"/>
  <c r="C452" i="3"/>
  <c r="E452" i="3" s="1"/>
  <c r="D451" i="3"/>
  <c r="C451" i="3"/>
  <c r="D450" i="3"/>
  <c r="E450" i="3" s="1"/>
  <c r="C450" i="3"/>
  <c r="D449" i="3"/>
  <c r="C449" i="3"/>
  <c r="E449" i="3" s="1"/>
  <c r="D448" i="3"/>
  <c r="E448" i="3" s="1"/>
  <c r="C448" i="3"/>
  <c r="E447" i="3"/>
  <c r="D447" i="3"/>
  <c r="C447" i="3"/>
  <c r="D446" i="3"/>
  <c r="C446" i="3"/>
  <c r="E446" i="3" s="1"/>
  <c r="D445" i="3"/>
  <c r="E445" i="3" s="1"/>
  <c r="C445" i="3"/>
  <c r="D444" i="3"/>
  <c r="C444" i="3"/>
  <c r="E444" i="3" s="1"/>
  <c r="D443" i="3"/>
  <c r="C443" i="3"/>
  <c r="E443" i="3" s="1"/>
  <c r="D442" i="3"/>
  <c r="E442" i="3" s="1"/>
  <c r="C442" i="3"/>
  <c r="D441" i="3"/>
  <c r="C441" i="3"/>
  <c r="E441" i="3" s="1"/>
  <c r="D440" i="3"/>
  <c r="C440" i="3"/>
  <c r="E440" i="3" s="1"/>
  <c r="E439" i="3"/>
  <c r="D439" i="3"/>
  <c r="C439" i="3"/>
  <c r="D438" i="3"/>
  <c r="C438" i="3"/>
  <c r="E438" i="3" s="1"/>
  <c r="D437" i="3"/>
  <c r="C437" i="3"/>
  <c r="E437" i="3" s="1"/>
  <c r="D436" i="3"/>
  <c r="C436" i="3"/>
  <c r="E436" i="3" s="1"/>
  <c r="D435" i="3"/>
  <c r="C435" i="3"/>
  <c r="D434" i="3"/>
  <c r="E434" i="3" s="1"/>
  <c r="C434" i="3"/>
  <c r="D433" i="3"/>
  <c r="C433" i="3"/>
  <c r="E433" i="3" s="1"/>
  <c r="D432" i="3"/>
  <c r="E432" i="3" s="1"/>
  <c r="C432" i="3"/>
  <c r="E431" i="3"/>
  <c r="D431" i="3"/>
  <c r="C431" i="3"/>
  <c r="D430" i="3"/>
  <c r="C430" i="3"/>
  <c r="E430" i="3" s="1"/>
  <c r="D429" i="3"/>
  <c r="E429" i="3" s="1"/>
  <c r="C429" i="3"/>
  <c r="D428" i="3"/>
  <c r="C428" i="3"/>
  <c r="E428" i="3" s="1"/>
  <c r="D427" i="3"/>
  <c r="C427" i="3"/>
  <c r="E427" i="3" s="1"/>
  <c r="D426" i="3"/>
  <c r="E426" i="3" s="1"/>
  <c r="C426" i="3"/>
  <c r="D425" i="3"/>
  <c r="C425" i="3"/>
  <c r="E425" i="3" s="1"/>
  <c r="D424" i="3"/>
  <c r="C424" i="3"/>
  <c r="E424" i="3" s="1"/>
  <c r="E423" i="3"/>
  <c r="D423" i="3"/>
  <c r="C423" i="3"/>
  <c r="D422" i="3"/>
  <c r="C422" i="3"/>
  <c r="E422" i="3" s="1"/>
  <c r="D421" i="3"/>
  <c r="C421" i="3"/>
  <c r="E421" i="3" s="1"/>
  <c r="D420" i="3"/>
  <c r="C420" i="3"/>
  <c r="E420" i="3" s="1"/>
  <c r="D419" i="3"/>
  <c r="C419" i="3"/>
  <c r="D418" i="3"/>
  <c r="E418" i="3" s="1"/>
  <c r="C418" i="3"/>
  <c r="D417" i="3"/>
  <c r="C417" i="3"/>
  <c r="E417" i="3" s="1"/>
  <c r="D416" i="3"/>
  <c r="E416" i="3" s="1"/>
  <c r="C416" i="3"/>
  <c r="E415" i="3"/>
  <c r="D415" i="3"/>
  <c r="C415" i="3"/>
  <c r="D414" i="3"/>
  <c r="C414" i="3"/>
  <c r="E414" i="3" s="1"/>
  <c r="D413" i="3"/>
  <c r="E413" i="3" s="1"/>
  <c r="C413" i="3"/>
  <c r="D412" i="3"/>
  <c r="C412" i="3"/>
  <c r="E412" i="3" s="1"/>
  <c r="D411" i="3"/>
  <c r="C411" i="3"/>
  <c r="E411" i="3" s="1"/>
  <c r="D410" i="3"/>
  <c r="E410" i="3" s="1"/>
  <c r="C410" i="3"/>
  <c r="D409" i="3"/>
  <c r="C409" i="3"/>
  <c r="E409" i="3" s="1"/>
  <c r="D408" i="3"/>
  <c r="C408" i="3"/>
  <c r="E408" i="3" s="1"/>
  <c r="E407" i="3"/>
  <c r="D407" i="3"/>
  <c r="C407" i="3"/>
  <c r="D406" i="3"/>
  <c r="C406" i="3"/>
  <c r="E406" i="3" s="1"/>
  <c r="D405" i="3"/>
  <c r="C405" i="3"/>
  <c r="E405" i="3" s="1"/>
  <c r="D404" i="3"/>
  <c r="C404" i="3"/>
  <c r="E404" i="3" s="1"/>
  <c r="D403" i="3"/>
  <c r="C403" i="3"/>
  <c r="D402" i="3"/>
  <c r="E402" i="3" s="1"/>
  <c r="C402" i="3"/>
  <c r="D401" i="3"/>
  <c r="C401" i="3"/>
  <c r="E401" i="3" s="1"/>
  <c r="D400" i="3"/>
  <c r="E400" i="3" s="1"/>
  <c r="C400" i="3"/>
  <c r="E399" i="3"/>
  <c r="D399" i="3"/>
  <c r="C399" i="3"/>
  <c r="D398" i="3"/>
  <c r="C398" i="3"/>
  <c r="E398" i="3" s="1"/>
  <c r="D397" i="3"/>
  <c r="E397" i="3" s="1"/>
  <c r="C397" i="3"/>
  <c r="D396" i="3"/>
  <c r="C396" i="3"/>
  <c r="E396" i="3" s="1"/>
  <c r="D395" i="3"/>
  <c r="C395" i="3"/>
  <c r="E395" i="3" s="1"/>
  <c r="D394" i="3"/>
  <c r="E394" i="3" s="1"/>
  <c r="C394" i="3"/>
  <c r="D393" i="3"/>
  <c r="C393" i="3"/>
  <c r="E393" i="3" s="1"/>
  <c r="D392" i="3"/>
  <c r="C392" i="3"/>
  <c r="E392" i="3" s="1"/>
  <c r="E391" i="3"/>
  <c r="D391" i="3"/>
  <c r="C391" i="3"/>
  <c r="D390" i="3"/>
  <c r="C390" i="3"/>
  <c r="E390" i="3" s="1"/>
  <c r="D389" i="3"/>
  <c r="C389" i="3"/>
  <c r="E389" i="3" s="1"/>
  <c r="D388" i="3"/>
  <c r="C388" i="3"/>
  <c r="E388" i="3" s="1"/>
  <c r="D387" i="3"/>
  <c r="C387" i="3"/>
  <c r="D386" i="3"/>
  <c r="E386" i="3" s="1"/>
  <c r="C386" i="3"/>
  <c r="D385" i="3"/>
  <c r="C385" i="3"/>
  <c r="E385" i="3" s="1"/>
  <c r="D384" i="3"/>
  <c r="E384" i="3" s="1"/>
  <c r="C384" i="3"/>
  <c r="E383" i="3"/>
  <c r="D383" i="3"/>
  <c r="C383" i="3"/>
  <c r="D382" i="3"/>
  <c r="C382" i="3"/>
  <c r="E382" i="3" s="1"/>
  <c r="D381" i="3"/>
  <c r="E381" i="3" s="1"/>
  <c r="C381" i="3"/>
  <c r="D380" i="3"/>
  <c r="C380" i="3"/>
  <c r="E380" i="3" s="1"/>
  <c r="D379" i="3"/>
  <c r="C379" i="3"/>
  <c r="E379" i="3" s="1"/>
  <c r="D378" i="3"/>
  <c r="E378" i="3" s="1"/>
  <c r="C378" i="3"/>
  <c r="D377" i="3"/>
  <c r="C377" i="3"/>
  <c r="E377" i="3" s="1"/>
  <c r="D376" i="3"/>
  <c r="C376" i="3"/>
  <c r="E376" i="3" s="1"/>
  <c r="E375" i="3"/>
  <c r="D375" i="3"/>
  <c r="C375" i="3"/>
  <c r="D374" i="3"/>
  <c r="C374" i="3"/>
  <c r="E374" i="3" s="1"/>
  <c r="D373" i="3"/>
  <c r="C373" i="3"/>
  <c r="E373" i="3" s="1"/>
  <c r="D372" i="3"/>
  <c r="C372" i="3"/>
  <c r="E372" i="3" s="1"/>
  <c r="D371" i="3"/>
  <c r="C371" i="3"/>
  <c r="D370" i="3"/>
  <c r="E370" i="3" s="1"/>
  <c r="C370" i="3"/>
  <c r="D369" i="3"/>
  <c r="C369" i="3"/>
  <c r="E369" i="3" s="1"/>
  <c r="D368" i="3"/>
  <c r="E368" i="3" s="1"/>
  <c r="C368" i="3"/>
  <c r="E367" i="3"/>
  <c r="D367" i="3"/>
  <c r="C367" i="3"/>
  <c r="D366" i="3"/>
  <c r="C366" i="3"/>
  <c r="E366" i="3" s="1"/>
  <c r="D365" i="3"/>
  <c r="E365" i="3" s="1"/>
  <c r="C365" i="3"/>
  <c r="D364" i="3"/>
  <c r="C364" i="3"/>
  <c r="E364" i="3" s="1"/>
  <c r="D363" i="3"/>
  <c r="C363" i="3"/>
  <c r="E363" i="3" s="1"/>
  <c r="D362" i="3"/>
  <c r="E362" i="3" s="1"/>
  <c r="C362" i="3"/>
  <c r="D361" i="3"/>
  <c r="C361" i="3"/>
  <c r="E361" i="3" s="1"/>
  <c r="D360" i="3"/>
  <c r="C360" i="3"/>
  <c r="E360" i="3" s="1"/>
  <c r="E359" i="3"/>
  <c r="D359" i="3"/>
  <c r="C359" i="3"/>
  <c r="D358" i="3"/>
  <c r="C358" i="3"/>
  <c r="E358" i="3" s="1"/>
  <c r="D357" i="3"/>
  <c r="C357" i="3"/>
  <c r="E357" i="3" s="1"/>
  <c r="D356" i="3"/>
  <c r="C356" i="3"/>
  <c r="E356" i="3" s="1"/>
  <c r="D355" i="3"/>
  <c r="C355" i="3"/>
  <c r="D354" i="3"/>
  <c r="E354" i="3" s="1"/>
  <c r="C354" i="3"/>
  <c r="D353" i="3"/>
  <c r="C353" i="3"/>
  <c r="E353" i="3" s="1"/>
  <c r="D352" i="3"/>
  <c r="E352" i="3" s="1"/>
  <c r="C352" i="3"/>
  <c r="E351" i="3"/>
  <c r="D351" i="3"/>
  <c r="C351" i="3"/>
  <c r="D350" i="3"/>
  <c r="C350" i="3"/>
  <c r="E350" i="3" s="1"/>
  <c r="D349" i="3"/>
  <c r="E349" i="3" s="1"/>
  <c r="C349" i="3"/>
  <c r="D348" i="3"/>
  <c r="C348" i="3"/>
  <c r="E348" i="3" s="1"/>
  <c r="D347" i="3"/>
  <c r="C347" i="3"/>
  <c r="E347" i="3" s="1"/>
  <c r="D346" i="3"/>
  <c r="E346" i="3" s="1"/>
  <c r="C346" i="3"/>
  <c r="D345" i="3"/>
  <c r="C345" i="3"/>
  <c r="E345" i="3" s="1"/>
  <c r="D344" i="3"/>
  <c r="C344" i="3"/>
  <c r="E344" i="3" s="1"/>
  <c r="E343" i="3"/>
  <c r="D343" i="3"/>
  <c r="C343" i="3"/>
  <c r="D342" i="3"/>
  <c r="C342" i="3"/>
  <c r="E342" i="3" s="1"/>
  <c r="D341" i="3"/>
  <c r="C341" i="3"/>
  <c r="E341" i="3" s="1"/>
  <c r="D340" i="3"/>
  <c r="C340" i="3"/>
  <c r="E340" i="3" s="1"/>
  <c r="D339" i="3"/>
  <c r="C339" i="3"/>
  <c r="D338" i="3"/>
  <c r="E338" i="3" s="1"/>
  <c r="C338" i="3"/>
  <c r="D337" i="3"/>
  <c r="C337" i="3"/>
  <c r="E337" i="3" s="1"/>
  <c r="D336" i="3"/>
  <c r="E336" i="3" s="1"/>
  <c r="C336" i="3"/>
  <c r="E335" i="3"/>
  <c r="D335" i="3"/>
  <c r="C335" i="3"/>
  <c r="D334" i="3"/>
  <c r="C334" i="3"/>
  <c r="E334" i="3" s="1"/>
  <c r="D333" i="3"/>
  <c r="E333" i="3" s="1"/>
  <c r="C333" i="3"/>
  <c r="D332" i="3"/>
  <c r="C332" i="3"/>
  <c r="E332" i="3" s="1"/>
  <c r="D331" i="3"/>
  <c r="C331" i="3"/>
  <c r="E331" i="3" s="1"/>
  <c r="D330" i="3"/>
  <c r="E330" i="3" s="1"/>
  <c r="C330" i="3"/>
  <c r="D329" i="3"/>
  <c r="C329" i="3"/>
  <c r="E329" i="3" s="1"/>
  <c r="D328" i="3"/>
  <c r="C328" i="3"/>
  <c r="E328" i="3" s="1"/>
  <c r="E327" i="3"/>
  <c r="D327" i="3"/>
  <c r="C327" i="3"/>
  <c r="D326" i="3"/>
  <c r="C326" i="3"/>
  <c r="E326" i="3" s="1"/>
  <c r="D325" i="3"/>
  <c r="C325" i="3"/>
  <c r="E325" i="3" s="1"/>
  <c r="D324" i="3"/>
  <c r="C324" i="3"/>
  <c r="E324" i="3" s="1"/>
  <c r="D323" i="3"/>
  <c r="C323" i="3"/>
  <c r="D322" i="3"/>
  <c r="E322" i="3" s="1"/>
  <c r="C322" i="3"/>
  <c r="D321" i="3"/>
  <c r="C321" i="3"/>
  <c r="E321" i="3" s="1"/>
  <c r="D320" i="3"/>
  <c r="E320" i="3" s="1"/>
  <c r="C320" i="3"/>
  <c r="E319" i="3"/>
  <c r="D319" i="3"/>
  <c r="C319" i="3"/>
  <c r="D318" i="3"/>
  <c r="C318" i="3"/>
  <c r="E318" i="3" s="1"/>
  <c r="D317" i="3"/>
  <c r="E317" i="3" s="1"/>
  <c r="C317" i="3"/>
  <c r="D316" i="3"/>
  <c r="C316" i="3"/>
  <c r="E316" i="3" s="1"/>
  <c r="D315" i="3"/>
  <c r="C315" i="3"/>
  <c r="E315" i="3" s="1"/>
  <c r="D314" i="3"/>
  <c r="E314" i="3" s="1"/>
  <c r="C314" i="3"/>
  <c r="D313" i="3"/>
  <c r="C313" i="3"/>
  <c r="E313" i="3" s="1"/>
  <c r="D312" i="3"/>
  <c r="C312" i="3"/>
  <c r="E312" i="3" s="1"/>
  <c r="E311" i="3"/>
  <c r="D311" i="3"/>
  <c r="C311" i="3"/>
  <c r="D310" i="3"/>
  <c r="C310" i="3"/>
  <c r="E310" i="3" s="1"/>
  <c r="D309" i="3"/>
  <c r="C309" i="3"/>
  <c r="E309" i="3" s="1"/>
  <c r="D308" i="3"/>
  <c r="C308" i="3"/>
  <c r="E308" i="3" s="1"/>
  <c r="D307" i="3"/>
  <c r="C307" i="3"/>
  <c r="D306" i="3"/>
  <c r="E306" i="3" s="1"/>
  <c r="C306" i="3"/>
  <c r="D305" i="3"/>
  <c r="C305" i="3"/>
  <c r="E305" i="3" s="1"/>
  <c r="D304" i="3"/>
  <c r="E304" i="3" s="1"/>
  <c r="C304" i="3"/>
  <c r="E303" i="3"/>
  <c r="D303" i="3"/>
  <c r="C303" i="3"/>
  <c r="D302" i="3"/>
  <c r="C302" i="3"/>
  <c r="E302" i="3" s="1"/>
  <c r="D301" i="3"/>
  <c r="E301" i="3" s="1"/>
  <c r="C301" i="3"/>
  <c r="D300" i="3"/>
  <c r="C300" i="3"/>
  <c r="E300" i="3" s="1"/>
  <c r="D299" i="3"/>
  <c r="C299" i="3"/>
  <c r="E299" i="3" s="1"/>
  <c r="D298" i="3"/>
  <c r="E298" i="3" s="1"/>
  <c r="C298" i="3"/>
  <c r="D297" i="3"/>
  <c r="C297" i="3"/>
  <c r="E297" i="3" s="1"/>
  <c r="D296" i="3"/>
  <c r="C296" i="3"/>
  <c r="E296" i="3" s="1"/>
  <c r="E295" i="3"/>
  <c r="D295" i="3"/>
  <c r="C295" i="3"/>
  <c r="D294" i="3"/>
  <c r="C294" i="3"/>
  <c r="E294" i="3" s="1"/>
  <c r="D293" i="3"/>
  <c r="C293" i="3"/>
  <c r="E293" i="3" s="1"/>
  <c r="D292" i="3"/>
  <c r="C292" i="3"/>
  <c r="E292" i="3" s="1"/>
  <c r="D291" i="3"/>
  <c r="C291" i="3"/>
  <c r="D290" i="3"/>
  <c r="E290" i="3" s="1"/>
  <c r="C290" i="3"/>
  <c r="D289" i="3"/>
  <c r="C289" i="3"/>
  <c r="E289" i="3" s="1"/>
  <c r="D288" i="3"/>
  <c r="E288" i="3" s="1"/>
  <c r="C288" i="3"/>
  <c r="E287" i="3"/>
  <c r="D287" i="3"/>
  <c r="C287" i="3"/>
  <c r="D286" i="3"/>
  <c r="C286" i="3"/>
  <c r="E286" i="3" s="1"/>
  <c r="D285" i="3"/>
  <c r="E285" i="3" s="1"/>
  <c r="C285" i="3"/>
  <c r="D284" i="3"/>
  <c r="C284" i="3"/>
  <c r="E284" i="3" s="1"/>
  <c r="D283" i="3"/>
  <c r="C283" i="3"/>
  <c r="E283" i="3" s="1"/>
  <c r="D282" i="3"/>
  <c r="E282" i="3" s="1"/>
  <c r="C282" i="3"/>
  <c r="D281" i="3"/>
  <c r="C281" i="3"/>
  <c r="E281" i="3" s="1"/>
  <c r="D280" i="3"/>
  <c r="C280" i="3"/>
  <c r="E280" i="3" s="1"/>
  <c r="E279" i="3"/>
  <c r="D279" i="3"/>
  <c r="C279" i="3"/>
  <c r="D278" i="3"/>
  <c r="C278" i="3"/>
  <c r="E278" i="3" s="1"/>
  <c r="D277" i="3"/>
  <c r="C277" i="3"/>
  <c r="E277" i="3" s="1"/>
  <c r="D276" i="3"/>
  <c r="C276" i="3"/>
  <c r="E276" i="3" s="1"/>
  <c r="D275" i="3"/>
  <c r="C275" i="3"/>
  <c r="D274" i="3"/>
  <c r="E274" i="3" s="1"/>
  <c r="C274" i="3"/>
  <c r="D273" i="3"/>
  <c r="C273" i="3"/>
  <c r="E273" i="3" s="1"/>
  <c r="D272" i="3"/>
  <c r="E272" i="3" s="1"/>
  <c r="C272" i="3"/>
  <c r="E271" i="3"/>
  <c r="D271" i="3"/>
  <c r="C271" i="3"/>
  <c r="D270" i="3"/>
  <c r="C270" i="3"/>
  <c r="E270" i="3" s="1"/>
  <c r="D269" i="3"/>
  <c r="E269" i="3" s="1"/>
  <c r="C269" i="3"/>
  <c r="D268" i="3"/>
  <c r="C268" i="3"/>
  <c r="E268" i="3" s="1"/>
  <c r="D267" i="3"/>
  <c r="C267" i="3"/>
  <c r="E267" i="3" s="1"/>
  <c r="D266" i="3"/>
  <c r="E266" i="3" s="1"/>
  <c r="C266" i="3"/>
  <c r="D265" i="3"/>
  <c r="C265" i="3"/>
  <c r="E265" i="3" s="1"/>
  <c r="D264" i="3"/>
  <c r="C264" i="3"/>
  <c r="E264" i="3" s="1"/>
  <c r="E263" i="3"/>
  <c r="D263" i="3"/>
  <c r="C263" i="3"/>
  <c r="D262" i="3"/>
  <c r="C262" i="3"/>
  <c r="E262" i="3" s="1"/>
  <c r="D261" i="3"/>
  <c r="C261" i="3"/>
  <c r="E261" i="3" s="1"/>
  <c r="D260" i="3"/>
  <c r="C260" i="3"/>
  <c r="E260" i="3" s="1"/>
  <c r="D259" i="3"/>
  <c r="C259" i="3"/>
  <c r="D258" i="3"/>
  <c r="E258" i="3" s="1"/>
  <c r="C258" i="3"/>
  <c r="D257" i="3"/>
  <c r="C257" i="3"/>
  <c r="E257" i="3" s="1"/>
  <c r="D256" i="3"/>
  <c r="E256" i="3" s="1"/>
  <c r="C256" i="3"/>
  <c r="E255" i="3"/>
  <c r="D255" i="3"/>
  <c r="C255" i="3"/>
  <c r="D254" i="3"/>
  <c r="C254" i="3"/>
  <c r="E254" i="3" s="1"/>
  <c r="D253" i="3"/>
  <c r="E253" i="3" s="1"/>
  <c r="C253" i="3"/>
  <c r="D252" i="3"/>
  <c r="C252" i="3"/>
  <c r="E252" i="3" s="1"/>
  <c r="D251" i="3"/>
  <c r="C251" i="3"/>
  <c r="E251" i="3" s="1"/>
  <c r="D250" i="3"/>
  <c r="E250" i="3" s="1"/>
  <c r="C250" i="3"/>
  <c r="D249" i="3"/>
  <c r="C249" i="3"/>
  <c r="E249" i="3" s="1"/>
  <c r="D248" i="3"/>
  <c r="C248" i="3"/>
  <c r="E248" i="3" s="1"/>
  <c r="E247" i="3"/>
  <c r="D247" i="3"/>
  <c r="C247" i="3"/>
  <c r="D246" i="3"/>
  <c r="C246" i="3"/>
  <c r="E246" i="3" s="1"/>
  <c r="D245" i="3"/>
  <c r="C245" i="3"/>
  <c r="E245" i="3" s="1"/>
  <c r="D244" i="3"/>
  <c r="C244" i="3"/>
  <c r="D243" i="3"/>
  <c r="C243" i="3"/>
  <c r="D242" i="3"/>
  <c r="C242" i="3"/>
  <c r="D241" i="3"/>
  <c r="C241" i="3"/>
  <c r="D240" i="3"/>
  <c r="C240" i="3"/>
  <c r="D239" i="3"/>
  <c r="C239" i="3"/>
  <c r="D238" i="3"/>
  <c r="C238" i="3"/>
  <c r="D237" i="3"/>
  <c r="C237" i="3"/>
  <c r="D236" i="3"/>
  <c r="C236" i="3"/>
  <c r="D235" i="3"/>
  <c r="C235" i="3"/>
  <c r="D234" i="3"/>
  <c r="C234" i="3"/>
  <c r="D233" i="3"/>
  <c r="C233" i="3"/>
  <c r="D232" i="3"/>
  <c r="C232" i="3"/>
  <c r="D231" i="3"/>
  <c r="C231" i="3"/>
  <c r="D230" i="3"/>
  <c r="C230" i="3"/>
  <c r="D229" i="3"/>
  <c r="C229" i="3"/>
  <c r="D228" i="3"/>
  <c r="C228" i="3"/>
  <c r="D227" i="3"/>
  <c r="C227" i="3"/>
  <c r="D226" i="3"/>
  <c r="C226" i="3"/>
  <c r="D225" i="3"/>
  <c r="C225" i="3"/>
  <c r="D224" i="3"/>
  <c r="C224" i="3"/>
  <c r="D223" i="3"/>
  <c r="C223" i="3"/>
  <c r="D222" i="3"/>
  <c r="C222" i="3"/>
  <c r="D221" i="3"/>
  <c r="C221" i="3"/>
  <c r="D220" i="3"/>
  <c r="C220" i="3"/>
  <c r="D219" i="3"/>
  <c r="C219" i="3"/>
  <c r="D218" i="3"/>
  <c r="C218" i="3"/>
  <c r="D217" i="3"/>
  <c r="C217" i="3"/>
  <c r="D216" i="3"/>
  <c r="C216" i="3"/>
  <c r="D215" i="3"/>
  <c r="C215" i="3"/>
  <c r="D214" i="3"/>
  <c r="C214" i="3"/>
  <c r="D213" i="3"/>
  <c r="C213" i="3"/>
  <c r="D212" i="3"/>
  <c r="C212" i="3"/>
  <c r="D211" i="3"/>
  <c r="C211" i="3"/>
  <c r="D210" i="3"/>
  <c r="C210" i="3"/>
  <c r="D209" i="3"/>
  <c r="C209" i="3"/>
  <c r="D208" i="3"/>
  <c r="C208" i="3"/>
  <c r="D207" i="3"/>
  <c r="C207" i="3"/>
  <c r="D206" i="3"/>
  <c r="C206" i="3"/>
  <c r="D205" i="3"/>
  <c r="C205" i="3"/>
  <c r="D204" i="3"/>
  <c r="C204" i="3"/>
  <c r="D203" i="3"/>
  <c r="C203" i="3"/>
  <c r="D202" i="3"/>
  <c r="C202" i="3"/>
  <c r="D201" i="3"/>
  <c r="C201" i="3"/>
  <c r="D200" i="3"/>
  <c r="C200" i="3"/>
  <c r="D199" i="3"/>
  <c r="C199" i="3"/>
  <c r="D198" i="3"/>
  <c r="C198" i="3"/>
  <c r="D197" i="3"/>
  <c r="C197" i="3"/>
  <c r="D196" i="3"/>
  <c r="C196" i="3"/>
  <c r="D195" i="3"/>
  <c r="C195" i="3"/>
  <c r="D194" i="3"/>
  <c r="C194" i="3"/>
  <c r="D193" i="3"/>
  <c r="C193" i="3"/>
  <c r="D192" i="3"/>
  <c r="C192" i="3"/>
  <c r="D191" i="3"/>
  <c r="C191" i="3"/>
  <c r="D190" i="3"/>
  <c r="C190" i="3"/>
  <c r="D189" i="3"/>
  <c r="C189" i="3"/>
  <c r="D188" i="3"/>
  <c r="C188" i="3"/>
  <c r="D187" i="3"/>
  <c r="C187" i="3"/>
  <c r="D186" i="3"/>
  <c r="C186" i="3"/>
  <c r="D185" i="3"/>
  <c r="C185" i="3"/>
  <c r="D184" i="3"/>
  <c r="C184" i="3"/>
  <c r="D183" i="3"/>
  <c r="C183" i="3"/>
  <c r="D182" i="3"/>
  <c r="C182" i="3"/>
  <c r="D181" i="3"/>
  <c r="C181" i="3"/>
  <c r="D180" i="3"/>
  <c r="C180" i="3"/>
  <c r="D179" i="3"/>
  <c r="C179" i="3"/>
  <c r="D178" i="3"/>
  <c r="C178" i="3"/>
  <c r="D177" i="3"/>
  <c r="C177" i="3"/>
  <c r="D176" i="3"/>
  <c r="C176" i="3"/>
  <c r="D175" i="3"/>
  <c r="C175" i="3"/>
  <c r="D174" i="3"/>
  <c r="C174" i="3"/>
  <c r="D173" i="3"/>
  <c r="C173" i="3"/>
  <c r="D172" i="3"/>
  <c r="C172" i="3"/>
  <c r="D171" i="3"/>
  <c r="C171" i="3"/>
  <c r="D170" i="3"/>
  <c r="C170" i="3"/>
  <c r="D169" i="3"/>
  <c r="C169" i="3"/>
  <c r="D168" i="3"/>
  <c r="C168" i="3"/>
  <c r="D167" i="3"/>
  <c r="C167" i="3"/>
  <c r="D166" i="3"/>
  <c r="C166" i="3"/>
  <c r="D165" i="3"/>
  <c r="C165" i="3"/>
  <c r="D164" i="3"/>
  <c r="C164" i="3"/>
  <c r="D163" i="3"/>
  <c r="C163" i="3"/>
  <c r="D162" i="3"/>
  <c r="C162" i="3"/>
  <c r="D161" i="3"/>
  <c r="C161" i="3"/>
  <c r="D160" i="3"/>
  <c r="C160" i="3"/>
  <c r="D159" i="3"/>
  <c r="C159" i="3"/>
  <c r="D158" i="3"/>
  <c r="C158" i="3"/>
  <c r="D157" i="3"/>
  <c r="C157" i="3"/>
  <c r="D156" i="3"/>
  <c r="C156" i="3"/>
  <c r="D155" i="3"/>
  <c r="C155" i="3"/>
  <c r="D154" i="3"/>
  <c r="C154" i="3"/>
  <c r="D153" i="3"/>
  <c r="C153" i="3"/>
  <c r="D152" i="3"/>
  <c r="C152" i="3"/>
  <c r="D151" i="3"/>
  <c r="C151" i="3"/>
  <c r="D150" i="3"/>
  <c r="C150" i="3"/>
  <c r="D149" i="3"/>
  <c r="C149" i="3"/>
  <c r="D148" i="3"/>
  <c r="C148" i="3"/>
  <c r="D147" i="3"/>
  <c r="C147" i="3"/>
  <c r="D146" i="3"/>
  <c r="C146" i="3"/>
  <c r="D145" i="3"/>
  <c r="C145" i="3"/>
  <c r="D144" i="3"/>
  <c r="C144" i="3"/>
  <c r="D143" i="3"/>
  <c r="C143" i="3"/>
  <c r="D142" i="3"/>
  <c r="C142" i="3"/>
  <c r="D141" i="3"/>
  <c r="C141" i="3"/>
  <c r="D140" i="3"/>
  <c r="C140" i="3"/>
  <c r="D139" i="3"/>
  <c r="C139" i="3"/>
  <c r="D138" i="3"/>
  <c r="C138" i="3"/>
  <c r="D137" i="3"/>
  <c r="C137" i="3"/>
  <c r="D136" i="3"/>
  <c r="C136" i="3"/>
  <c r="D135" i="3"/>
  <c r="C135" i="3"/>
  <c r="D134" i="3"/>
  <c r="C134" i="3"/>
  <c r="D133" i="3"/>
  <c r="C133" i="3"/>
  <c r="D132" i="3"/>
  <c r="C132" i="3"/>
  <c r="D131" i="3"/>
  <c r="C131" i="3"/>
  <c r="D130" i="3"/>
  <c r="C130" i="3"/>
  <c r="D129" i="3"/>
  <c r="C129" i="3"/>
  <c r="D128" i="3"/>
  <c r="C128" i="3"/>
  <c r="D127" i="3"/>
  <c r="C127" i="3"/>
  <c r="D126" i="3"/>
  <c r="C126" i="3"/>
  <c r="D125" i="3"/>
  <c r="C125" i="3"/>
  <c r="D124" i="3"/>
  <c r="C124" i="3"/>
  <c r="D123" i="3"/>
  <c r="C123" i="3"/>
  <c r="D122" i="3"/>
  <c r="C122" i="3"/>
  <c r="D121" i="3"/>
  <c r="C121" i="3"/>
  <c r="D120" i="3"/>
  <c r="C120" i="3"/>
  <c r="D119" i="3"/>
  <c r="C119" i="3"/>
  <c r="D118" i="3"/>
  <c r="C118" i="3"/>
  <c r="D117" i="3"/>
  <c r="C117" i="3"/>
  <c r="D116" i="3"/>
  <c r="C116" i="3"/>
  <c r="D115" i="3"/>
  <c r="C115" i="3"/>
  <c r="D114" i="3"/>
  <c r="C114" i="3"/>
  <c r="D113" i="3"/>
  <c r="C113" i="3"/>
  <c r="D112" i="3"/>
  <c r="C112" i="3"/>
  <c r="D111" i="3"/>
  <c r="C111" i="3"/>
  <c r="D110" i="3"/>
  <c r="C110" i="3"/>
  <c r="D109" i="3"/>
  <c r="C109" i="3"/>
  <c r="D108" i="3"/>
  <c r="C108" i="3"/>
  <c r="D107" i="3"/>
  <c r="C107" i="3"/>
  <c r="D106" i="3"/>
  <c r="C106" i="3"/>
  <c r="D105" i="3"/>
  <c r="C105" i="3"/>
  <c r="D104" i="3"/>
  <c r="C104" i="3"/>
  <c r="D103" i="3"/>
  <c r="C103" i="3"/>
  <c r="D102" i="3"/>
  <c r="C102" i="3"/>
  <c r="D101" i="3"/>
  <c r="C101" i="3"/>
  <c r="D100" i="3"/>
  <c r="C100" i="3"/>
  <c r="D99" i="3"/>
  <c r="C99" i="3"/>
  <c r="D98" i="3"/>
  <c r="C98" i="3"/>
  <c r="D97" i="3"/>
  <c r="C97" i="3"/>
  <c r="D96" i="3"/>
  <c r="C96" i="3"/>
  <c r="D95" i="3"/>
  <c r="C95" i="3"/>
  <c r="D94" i="3"/>
  <c r="C94" i="3"/>
  <c r="D93" i="3"/>
  <c r="C93" i="3"/>
  <c r="D92" i="3"/>
  <c r="C92" i="3"/>
  <c r="D91" i="3"/>
  <c r="C91" i="3"/>
  <c r="D90" i="3"/>
  <c r="C90" i="3"/>
  <c r="D89" i="3"/>
  <c r="C89" i="3"/>
  <c r="D88" i="3"/>
  <c r="C88" i="3"/>
  <c r="D87" i="3"/>
  <c r="C87" i="3"/>
  <c r="D86" i="3"/>
  <c r="C86" i="3"/>
  <c r="D85" i="3"/>
  <c r="C85" i="3"/>
  <c r="D84" i="3"/>
  <c r="C84" i="3"/>
  <c r="D83" i="3"/>
  <c r="C83" i="3"/>
  <c r="D82" i="3"/>
  <c r="C82" i="3"/>
  <c r="D81" i="3"/>
  <c r="C81" i="3"/>
  <c r="D80" i="3"/>
  <c r="C80" i="3"/>
  <c r="D79" i="3"/>
  <c r="C79" i="3"/>
  <c r="D78" i="3"/>
  <c r="C78" i="3"/>
  <c r="D77" i="3"/>
  <c r="C77" i="3"/>
  <c r="D76" i="3"/>
  <c r="C76" i="3"/>
  <c r="D75" i="3"/>
  <c r="C75" i="3"/>
  <c r="D74" i="3"/>
  <c r="C74" i="3"/>
  <c r="D73" i="3"/>
  <c r="C73" i="3"/>
  <c r="D72" i="3"/>
  <c r="C72" i="3"/>
  <c r="D71" i="3"/>
  <c r="C71" i="3"/>
  <c r="D70" i="3"/>
  <c r="C70" i="3"/>
  <c r="D69" i="3"/>
  <c r="C69" i="3"/>
  <c r="D68" i="3"/>
  <c r="C68" i="3"/>
  <c r="D67" i="3"/>
  <c r="C67" i="3"/>
  <c r="D66" i="3"/>
  <c r="C66" i="3"/>
  <c r="D65" i="3"/>
  <c r="C65" i="3"/>
  <c r="D64" i="3"/>
  <c r="C64" i="3"/>
  <c r="D63" i="3"/>
  <c r="C63" i="3"/>
  <c r="D62" i="3"/>
  <c r="C62" i="3"/>
  <c r="D61" i="3"/>
  <c r="C61" i="3"/>
  <c r="D60" i="3"/>
  <c r="C60" i="3"/>
  <c r="D59" i="3"/>
  <c r="C59" i="3"/>
  <c r="D58" i="3"/>
  <c r="C58" i="3"/>
  <c r="D57" i="3"/>
  <c r="C57" i="3"/>
  <c r="D56" i="3"/>
  <c r="C56" i="3"/>
  <c r="D55" i="3"/>
  <c r="C55" i="3"/>
  <c r="D54" i="3"/>
  <c r="C54" i="3"/>
  <c r="D53" i="3"/>
  <c r="C53" i="3"/>
  <c r="D52" i="3"/>
  <c r="C52" i="3"/>
  <c r="D51" i="3"/>
  <c r="C51" i="3"/>
  <c r="D50" i="3"/>
  <c r="C50" i="3"/>
  <c r="D49" i="3"/>
  <c r="C49" i="3"/>
  <c r="D48" i="3"/>
  <c r="C48" i="3"/>
  <c r="D47" i="3"/>
  <c r="C47" i="3"/>
  <c r="D46" i="3"/>
  <c r="C46" i="3"/>
  <c r="D45" i="3"/>
  <c r="C45" i="3"/>
  <c r="D44" i="3"/>
  <c r="C44" i="3"/>
  <c r="D43" i="3"/>
  <c r="C4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D11" i="3"/>
  <c r="C11" i="3"/>
  <c r="D10" i="3"/>
  <c r="C10" i="3"/>
  <c r="D9" i="3"/>
  <c r="C9" i="3"/>
  <c r="D8" i="3"/>
  <c r="C8" i="3"/>
  <c r="D7" i="3"/>
  <c r="C7" i="3"/>
  <c r="D6" i="3"/>
  <c r="C6" i="3"/>
  <c r="D5" i="3"/>
  <c r="C5" i="3"/>
  <c r="F4" i="3"/>
  <c r="D12" i="2"/>
  <c r="C12" i="2"/>
  <c r="D13" i="1"/>
  <c r="D12" i="1"/>
  <c r="C12" i="1"/>
  <c r="D9" i="1"/>
  <c r="C9" i="1"/>
  <c r="D10" i="1"/>
  <c r="D11" i="1" s="1"/>
  <c r="D8" i="1"/>
  <c r="C10" i="1"/>
  <c r="C11" i="1"/>
  <c r="C8" i="1"/>
  <c r="E565" i="4" l="1"/>
  <c r="E589" i="4"/>
  <c r="E247" i="4"/>
  <c r="E312" i="4"/>
  <c r="E318" i="4"/>
  <c r="E374" i="4"/>
  <c r="E422" i="4"/>
  <c r="E470" i="4"/>
  <c r="E494" i="4"/>
  <c r="E518" i="4"/>
  <c r="E542" i="4"/>
  <c r="E566" i="4"/>
  <c r="E590" i="4"/>
  <c r="E373" i="4"/>
  <c r="E254" i="4"/>
  <c r="E344" i="4"/>
  <c r="E350" i="4"/>
  <c r="E368" i="4"/>
  <c r="E392" i="4"/>
  <c r="E398" i="4"/>
  <c r="E416" i="4"/>
  <c r="E440" i="4"/>
  <c r="E446" i="4"/>
  <c r="E464" i="4"/>
  <c r="E488" i="4"/>
  <c r="E501" i="4"/>
  <c r="E536" i="4"/>
  <c r="E549" i="4"/>
  <c r="E584" i="4"/>
  <c r="E597" i="4"/>
  <c r="E245" i="4"/>
  <c r="E246" i="4"/>
  <c r="E277" i="4"/>
  <c r="E261" i="4"/>
  <c r="E329" i="4"/>
  <c r="E334" i="4"/>
  <c r="E345" i="4"/>
  <c r="E369" i="4"/>
  <c r="E393" i="4"/>
  <c r="E417" i="4"/>
  <c r="E441" i="4"/>
  <c r="E465" i="4"/>
  <c r="E489" i="4"/>
  <c r="E502" i="4"/>
  <c r="E513" i="4"/>
  <c r="E537" i="4"/>
  <c r="E550" i="4"/>
  <c r="E561" i="4"/>
  <c r="E585" i="4"/>
  <c r="E598" i="4"/>
  <c r="E421" i="4"/>
  <c r="E469" i="4"/>
  <c r="E493" i="4"/>
  <c r="E517" i="4"/>
  <c r="E541" i="4"/>
  <c r="E248" i="4"/>
  <c r="E250" i="4"/>
  <c r="E262" i="4"/>
  <c r="E273" i="4"/>
  <c r="E285" i="4"/>
  <c r="E357" i="4"/>
  <c r="E376" i="4"/>
  <c r="E382" i="4"/>
  <c r="E405" i="4"/>
  <c r="E424" i="4"/>
  <c r="E430" i="4"/>
  <c r="E453" i="4"/>
  <c r="E472" i="4"/>
  <c r="E478" i="4"/>
  <c r="E496" i="4"/>
  <c r="E520" i="4"/>
  <c r="E526" i="4"/>
  <c r="E544" i="4"/>
  <c r="E568" i="4"/>
  <c r="E574" i="4"/>
  <c r="E592" i="4"/>
  <c r="E47" i="4"/>
  <c r="F47" i="4"/>
  <c r="K12" i="4"/>
  <c r="L6" i="4"/>
  <c r="L7" i="4" s="1"/>
  <c r="L8" i="4" s="1"/>
  <c r="L9" i="4" s="1"/>
  <c r="L10" i="4" s="1"/>
  <c r="L11" i="4" s="1"/>
  <c r="L12" i="4" s="1"/>
  <c r="K6" i="4"/>
  <c r="K8" i="4"/>
  <c r="E8" i="4"/>
  <c r="E31" i="4"/>
  <c r="E6" i="4"/>
  <c r="E38" i="4"/>
  <c r="E29" i="4"/>
  <c r="E9" i="4"/>
  <c r="E17" i="4"/>
  <c r="E25" i="4"/>
  <c r="E33" i="4"/>
  <c r="E43" i="4"/>
  <c r="E301" i="4"/>
  <c r="E32" i="4"/>
  <c r="E16" i="4"/>
  <c r="E24" i="4"/>
  <c r="E7" i="4"/>
  <c r="E14" i="4"/>
  <c r="E22" i="4"/>
  <c r="E13" i="4"/>
  <c r="E21" i="4"/>
  <c r="E37" i="4"/>
  <c r="E15" i="4"/>
  <c r="E23" i="4"/>
  <c r="E42" i="4"/>
  <c r="E12" i="4"/>
  <c r="E20" i="4"/>
  <c r="E28" i="4"/>
  <c r="E36" i="4"/>
  <c r="E41" i="4"/>
  <c r="E45" i="4"/>
  <c r="E46" i="4"/>
  <c r="E11" i="4"/>
  <c r="E19" i="4"/>
  <c r="E27" i="4"/>
  <c r="E35" i="4"/>
  <c r="E39" i="4"/>
  <c r="E30" i="4"/>
  <c r="E10" i="4"/>
  <c r="E18" i="4"/>
  <c r="E26" i="4"/>
  <c r="E34" i="4"/>
  <c r="E40" i="4"/>
  <c r="E44" i="4"/>
  <c r="E387" i="4"/>
  <c r="E515" i="4"/>
  <c r="E467" i="4"/>
  <c r="E595" i="4"/>
  <c r="E249" i="4"/>
  <c r="E294" i="4"/>
  <c r="E304" i="4"/>
  <c r="E435" i="4"/>
  <c r="E563" i="4"/>
  <c r="E403" i="4"/>
  <c r="E531" i="4"/>
  <c r="E310" i="4"/>
  <c r="E302" i="4"/>
  <c r="E278" i="4"/>
  <c r="E342" i="4"/>
  <c r="D13" i="2"/>
  <c r="K7" i="3"/>
  <c r="L5" i="3"/>
  <c r="L6" i="3" s="1"/>
  <c r="L7" i="3" s="1"/>
  <c r="L8" i="3" s="1"/>
  <c r="L9" i="3" s="1"/>
  <c r="L10" i="3" s="1"/>
  <c r="E259" i="3"/>
  <c r="E275" i="3"/>
  <c r="E291" i="3"/>
  <c r="E307" i="3"/>
  <c r="E323" i="3"/>
  <c r="E339" i="3"/>
  <c r="E355" i="3"/>
  <c r="E371" i="3"/>
  <c r="E387" i="3"/>
  <c r="E403" i="3"/>
  <c r="E419" i="3"/>
  <c r="E435" i="3"/>
  <c r="E451" i="3"/>
  <c r="E467" i="3"/>
  <c r="E483" i="3"/>
  <c r="E499" i="3"/>
  <c r="E515" i="3"/>
  <c r="E531" i="3"/>
  <c r="E547" i="3"/>
  <c r="E563" i="3"/>
  <c r="E579" i="3"/>
  <c r="E595" i="3"/>
  <c r="F5" i="3"/>
  <c r="F6" i="3"/>
  <c r="F7" i="3" s="1"/>
  <c r="F8" i="3" s="1"/>
  <c r="K11" i="4" l="1"/>
  <c r="L13" i="4"/>
  <c r="K13" i="4"/>
  <c r="K9" i="4"/>
  <c r="E48" i="4"/>
  <c r="F48" i="4"/>
  <c r="K7" i="4"/>
  <c r="K10" i="4"/>
  <c r="L11" i="3"/>
  <c r="K11" i="3"/>
  <c r="K10" i="3"/>
  <c r="K9" i="3"/>
  <c r="K8" i="3"/>
  <c r="F9" i="3"/>
  <c r="E49" i="4" l="1"/>
  <c r="F49" i="4"/>
  <c r="L14" i="4"/>
  <c r="K14" i="4"/>
  <c r="L12" i="3"/>
  <c r="K12" i="3"/>
  <c r="F10" i="3"/>
  <c r="E50" i="4" l="1"/>
  <c r="F50" i="4"/>
  <c r="L15" i="4"/>
  <c r="K15" i="4"/>
  <c r="L13" i="3"/>
  <c r="K13" i="3"/>
  <c r="F11" i="3"/>
  <c r="L16" i="4" l="1"/>
  <c r="K16" i="4"/>
  <c r="E51" i="4"/>
  <c r="F51" i="4"/>
  <c r="L14" i="3"/>
  <c r="K14" i="3"/>
  <c r="F12" i="3"/>
  <c r="E52" i="4" l="1"/>
  <c r="F52" i="4"/>
  <c r="L17" i="4"/>
  <c r="K17" i="4"/>
  <c r="L15" i="3"/>
  <c r="K15" i="3"/>
  <c r="F13" i="3"/>
  <c r="L18" i="4" l="1"/>
  <c r="K18" i="4"/>
  <c r="E53" i="4"/>
  <c r="F53" i="4"/>
  <c r="L16" i="3"/>
  <c r="K16" i="3"/>
  <c r="F14" i="3"/>
  <c r="E54" i="4" l="1"/>
  <c r="F54" i="4"/>
  <c r="L19" i="4"/>
  <c r="K19" i="4"/>
  <c r="L17" i="3"/>
  <c r="K17" i="3"/>
  <c r="F15" i="3"/>
  <c r="L20" i="4" l="1"/>
  <c r="K20" i="4"/>
  <c r="E55" i="4"/>
  <c r="F55" i="4"/>
  <c r="L18" i="3"/>
  <c r="K18" i="3"/>
  <c r="F16" i="3"/>
  <c r="E56" i="4" l="1"/>
  <c r="F56" i="4"/>
  <c r="L21" i="4"/>
  <c r="K21" i="4"/>
  <c r="L19" i="3"/>
  <c r="K19" i="3"/>
  <c r="F17" i="3"/>
  <c r="L22" i="4" l="1"/>
  <c r="K22" i="4"/>
  <c r="E57" i="4"/>
  <c r="F57" i="4"/>
  <c r="L20" i="3"/>
  <c r="K20" i="3"/>
  <c r="F18" i="3"/>
  <c r="F58" i="4" l="1"/>
  <c r="E58" i="4"/>
  <c r="L23" i="4"/>
  <c r="K23" i="4"/>
  <c r="L21" i="3"/>
  <c r="K21" i="3"/>
  <c r="F19" i="3"/>
  <c r="L24" i="4" l="1"/>
  <c r="K24" i="4"/>
  <c r="F59" i="4"/>
  <c r="E59" i="4"/>
  <c r="L22" i="3"/>
  <c r="K22" i="3"/>
  <c r="F20" i="3"/>
  <c r="F60" i="4" l="1"/>
  <c r="E60" i="4"/>
  <c r="L25" i="4"/>
  <c r="K25" i="4"/>
  <c r="L23" i="3"/>
  <c r="K23" i="3"/>
  <c r="F21" i="3"/>
  <c r="L26" i="4" l="1"/>
  <c r="K26" i="4"/>
  <c r="F61" i="4"/>
  <c r="E61" i="4"/>
  <c r="L24" i="3"/>
  <c r="K24" i="3"/>
  <c r="F22" i="3"/>
  <c r="F62" i="4" l="1"/>
  <c r="E62" i="4"/>
  <c r="L27" i="4"/>
  <c r="K27" i="4"/>
  <c r="L25" i="3"/>
  <c r="K25" i="3"/>
  <c r="F23" i="3"/>
  <c r="L28" i="4" l="1"/>
  <c r="K28" i="4"/>
  <c r="F63" i="4"/>
  <c r="E63" i="4"/>
  <c r="L26" i="3"/>
  <c r="K26" i="3"/>
  <c r="F24" i="3"/>
  <c r="F64" i="4" l="1"/>
  <c r="E64" i="4"/>
  <c r="L29" i="4"/>
  <c r="K29" i="4"/>
  <c r="L27" i="3"/>
  <c r="K27" i="3"/>
  <c r="F25" i="3"/>
  <c r="L30" i="4" l="1"/>
  <c r="K30" i="4"/>
  <c r="E65" i="4"/>
  <c r="F65" i="4"/>
  <c r="L28" i="3"/>
  <c r="K28" i="3"/>
  <c r="F26" i="3"/>
  <c r="F66" i="4" l="1"/>
  <c r="E66" i="4"/>
  <c r="L31" i="4"/>
  <c r="K31" i="4"/>
  <c r="L29" i="3"/>
  <c r="K29" i="3"/>
  <c r="F27" i="3"/>
  <c r="L32" i="4" l="1"/>
  <c r="K32" i="4"/>
  <c r="F67" i="4"/>
  <c r="E67" i="4"/>
  <c r="L30" i="3"/>
  <c r="K30" i="3"/>
  <c r="F28" i="3"/>
  <c r="F68" i="4" l="1"/>
  <c r="E68" i="4"/>
  <c r="L33" i="4"/>
  <c r="K33" i="4"/>
  <c r="L31" i="3"/>
  <c r="K31" i="3"/>
  <c r="F29" i="3"/>
  <c r="L34" i="4" l="1"/>
  <c r="K34" i="4"/>
  <c r="F69" i="4"/>
  <c r="E69" i="4"/>
  <c r="L32" i="3"/>
  <c r="K32" i="3"/>
  <c r="F30" i="3"/>
  <c r="F70" i="4" l="1"/>
  <c r="E70" i="4"/>
  <c r="L35" i="4"/>
  <c r="K35" i="4"/>
  <c r="L33" i="3"/>
  <c r="K33" i="3"/>
  <c r="F31" i="3"/>
  <c r="L36" i="4" l="1"/>
  <c r="K36" i="4"/>
  <c r="F71" i="4"/>
  <c r="E71" i="4"/>
  <c r="L34" i="3"/>
  <c r="K34" i="3"/>
  <c r="F32" i="3"/>
  <c r="F72" i="4" l="1"/>
  <c r="E72" i="4"/>
  <c r="L37" i="4"/>
  <c r="K37" i="4"/>
  <c r="L35" i="3"/>
  <c r="K35" i="3"/>
  <c r="F33" i="3"/>
  <c r="L38" i="4" l="1"/>
  <c r="K38" i="4"/>
  <c r="F73" i="4"/>
  <c r="E73" i="4"/>
  <c r="L36" i="3"/>
  <c r="K36" i="3"/>
  <c r="F34" i="3"/>
  <c r="L39" i="4" l="1"/>
  <c r="K39" i="4"/>
  <c r="F74" i="4"/>
  <c r="E74" i="4"/>
  <c r="L37" i="3"/>
  <c r="K37" i="3"/>
  <c r="F35" i="3"/>
  <c r="F75" i="4" l="1"/>
  <c r="E75" i="4"/>
  <c r="L40" i="4"/>
  <c r="K40" i="4"/>
  <c r="L38" i="3"/>
  <c r="K38" i="3"/>
  <c r="F36" i="3"/>
  <c r="L41" i="4" l="1"/>
  <c r="K41" i="4"/>
  <c r="F76" i="4"/>
  <c r="E76" i="4"/>
  <c r="L39" i="3"/>
  <c r="K39" i="3"/>
  <c r="F37" i="3"/>
  <c r="F77" i="4" l="1"/>
  <c r="E77" i="4"/>
  <c r="L42" i="4"/>
  <c r="K42" i="4"/>
  <c r="L40" i="3"/>
  <c r="K40" i="3"/>
  <c r="F38" i="3"/>
  <c r="L43" i="4" l="1"/>
  <c r="K43" i="4"/>
  <c r="F78" i="4"/>
  <c r="E78" i="4"/>
  <c r="L41" i="3"/>
  <c r="K41" i="3"/>
  <c r="F39" i="3"/>
  <c r="F79" i="4" l="1"/>
  <c r="E79" i="4"/>
  <c r="L44" i="4"/>
  <c r="K44" i="4"/>
  <c r="L42" i="3"/>
  <c r="K42" i="3"/>
  <c r="F40" i="3"/>
  <c r="L45" i="4" l="1"/>
  <c r="K45" i="4"/>
  <c r="L2" i="4"/>
  <c r="F80" i="4"/>
  <c r="E80" i="4"/>
  <c r="L43" i="3"/>
  <c r="K43" i="3"/>
  <c r="F41" i="3"/>
  <c r="F81" i="4" l="1"/>
  <c r="E81" i="4"/>
  <c r="L46" i="4"/>
  <c r="K46" i="4"/>
  <c r="L44" i="3"/>
  <c r="K44" i="3"/>
  <c r="F42" i="3"/>
  <c r="L47" i="4" l="1"/>
  <c r="K47" i="4"/>
  <c r="F82" i="4"/>
  <c r="E82" i="4"/>
  <c r="L45" i="3"/>
  <c r="K45" i="3"/>
  <c r="F43" i="3"/>
  <c r="F83" i="4" l="1"/>
  <c r="E83" i="4"/>
  <c r="L48" i="4"/>
  <c r="K48" i="4"/>
  <c r="L46" i="3"/>
  <c r="K46" i="3"/>
  <c r="F44" i="3"/>
  <c r="L49" i="4" l="1"/>
  <c r="K49" i="4"/>
  <c r="F84" i="4"/>
  <c r="E84" i="4"/>
  <c r="L47" i="3"/>
  <c r="K47" i="3"/>
  <c r="F45" i="3"/>
  <c r="F85" i="4" l="1"/>
  <c r="E85" i="4"/>
  <c r="L50" i="4"/>
  <c r="K50" i="4"/>
  <c r="L48" i="3"/>
  <c r="K48" i="3"/>
  <c r="F46" i="3"/>
  <c r="L51" i="4" l="1"/>
  <c r="K51" i="4"/>
  <c r="F86" i="4"/>
  <c r="E86" i="4"/>
  <c r="L49" i="3"/>
  <c r="K49" i="3"/>
  <c r="F47" i="3"/>
  <c r="F87" i="4" l="1"/>
  <c r="E87" i="4"/>
  <c r="L52" i="4"/>
  <c r="K52" i="4"/>
  <c r="L50" i="3"/>
  <c r="K50" i="3"/>
  <c r="F48" i="3"/>
  <c r="L53" i="4" l="1"/>
  <c r="K53" i="4"/>
  <c r="F88" i="4"/>
  <c r="E88" i="4"/>
  <c r="L51" i="3"/>
  <c r="K51" i="3"/>
  <c r="F49" i="3"/>
  <c r="F89" i="4" l="1"/>
  <c r="E89" i="4"/>
  <c r="L54" i="4"/>
  <c r="K54" i="4"/>
  <c r="L52" i="3"/>
  <c r="K52" i="3"/>
  <c r="F50" i="3"/>
  <c r="L55" i="4" l="1"/>
  <c r="K55" i="4"/>
  <c r="F90" i="4"/>
  <c r="E90" i="4"/>
  <c r="L53" i="3"/>
  <c r="K53" i="3"/>
  <c r="F51" i="3"/>
  <c r="F91" i="4" l="1"/>
  <c r="E91" i="4"/>
  <c r="L56" i="4"/>
  <c r="K56" i="4"/>
  <c r="L54" i="3"/>
  <c r="K54" i="3"/>
  <c r="F52" i="3"/>
  <c r="L57" i="4" l="1"/>
  <c r="K57" i="4"/>
  <c r="F92" i="4"/>
  <c r="E92" i="4"/>
  <c r="L55" i="3"/>
  <c r="K55" i="3"/>
  <c r="F53" i="3"/>
  <c r="F93" i="4" l="1"/>
  <c r="E93" i="4"/>
  <c r="L58" i="4"/>
  <c r="K58" i="4"/>
  <c r="L56" i="3"/>
  <c r="K56" i="3"/>
  <c r="F54" i="3"/>
  <c r="L59" i="4" l="1"/>
  <c r="K59" i="4"/>
  <c r="F94" i="4"/>
  <c r="E94" i="4"/>
  <c r="L57" i="3"/>
  <c r="K57" i="3"/>
  <c r="F55" i="3"/>
  <c r="F95" i="4" l="1"/>
  <c r="E95" i="4"/>
  <c r="L60" i="4"/>
  <c r="K60" i="4"/>
  <c r="L58" i="3"/>
  <c r="K58" i="3"/>
  <c r="F56" i="3"/>
  <c r="L61" i="4" l="1"/>
  <c r="K61" i="4"/>
  <c r="F96" i="4"/>
  <c r="E96" i="4"/>
  <c r="L59" i="3"/>
  <c r="K59" i="3"/>
  <c r="F57" i="3"/>
  <c r="F97" i="4" l="1"/>
  <c r="E97" i="4"/>
  <c r="L62" i="4"/>
  <c r="K62" i="4"/>
  <c r="L60" i="3"/>
  <c r="K60" i="3"/>
  <c r="F58" i="3"/>
  <c r="L63" i="4" l="1"/>
  <c r="K63" i="4"/>
  <c r="F98" i="4"/>
  <c r="E98" i="4"/>
  <c r="L61" i="3"/>
  <c r="K61" i="3"/>
  <c r="F59" i="3"/>
  <c r="F99" i="4" l="1"/>
  <c r="E99" i="4"/>
  <c r="L64" i="4"/>
  <c r="K64" i="4"/>
  <c r="L62" i="3"/>
  <c r="K62" i="3"/>
  <c r="F60" i="3"/>
  <c r="L65" i="4" l="1"/>
  <c r="K65" i="4"/>
  <c r="F100" i="4"/>
  <c r="E100" i="4"/>
  <c r="L63" i="3"/>
  <c r="K63" i="3"/>
  <c r="F61" i="3"/>
  <c r="F101" i="4" l="1"/>
  <c r="E101" i="4"/>
  <c r="L66" i="4"/>
  <c r="K66" i="4"/>
  <c r="L64" i="3"/>
  <c r="K64" i="3"/>
  <c r="F62" i="3"/>
  <c r="L67" i="4" l="1"/>
  <c r="K67" i="4"/>
  <c r="F102" i="4"/>
  <c r="E102" i="4"/>
  <c r="L65" i="3"/>
  <c r="K65" i="3"/>
  <c r="F63" i="3"/>
  <c r="F103" i="4" l="1"/>
  <c r="E103" i="4"/>
  <c r="L68" i="4"/>
  <c r="K68" i="4"/>
  <c r="L66" i="3"/>
  <c r="K66" i="3"/>
  <c r="F64" i="3"/>
  <c r="L69" i="4" l="1"/>
  <c r="K69" i="4"/>
  <c r="E104" i="4"/>
  <c r="F104" i="4"/>
  <c r="L67" i="3"/>
  <c r="K67" i="3"/>
  <c r="F65" i="3"/>
  <c r="F105" i="4" l="1"/>
  <c r="E105" i="4"/>
  <c r="L70" i="4"/>
  <c r="K70" i="4"/>
  <c r="L68" i="3"/>
  <c r="K68" i="3"/>
  <c r="F66" i="3"/>
  <c r="L71" i="4" l="1"/>
  <c r="K71" i="4"/>
  <c r="F106" i="4"/>
  <c r="E106" i="4"/>
  <c r="L69" i="3"/>
  <c r="K69" i="3"/>
  <c r="F67" i="3"/>
  <c r="F107" i="4" l="1"/>
  <c r="E107" i="4"/>
  <c r="L72" i="4"/>
  <c r="K72" i="4"/>
  <c r="L70" i="3"/>
  <c r="K70" i="3"/>
  <c r="F68" i="3"/>
  <c r="L73" i="4" l="1"/>
  <c r="K73" i="4"/>
  <c r="F108" i="4"/>
  <c r="E108" i="4"/>
  <c r="L71" i="3"/>
  <c r="K71" i="3"/>
  <c r="F69" i="3"/>
  <c r="F109" i="4" l="1"/>
  <c r="E109" i="4"/>
  <c r="L74" i="4"/>
  <c r="K74" i="4"/>
  <c r="L72" i="3"/>
  <c r="K72" i="3"/>
  <c r="F70" i="3"/>
  <c r="L75" i="4" l="1"/>
  <c r="K75" i="4"/>
  <c r="F110" i="4"/>
  <c r="E110" i="4"/>
  <c r="L73" i="3"/>
  <c r="K73" i="3"/>
  <c r="F71" i="3"/>
  <c r="F111" i="4" l="1"/>
  <c r="E111" i="4"/>
  <c r="L76" i="4"/>
  <c r="K76" i="4"/>
  <c r="L74" i="3"/>
  <c r="K74" i="3"/>
  <c r="F72" i="3"/>
  <c r="L77" i="4" l="1"/>
  <c r="K77" i="4"/>
  <c r="F112" i="4"/>
  <c r="E112" i="4"/>
  <c r="L75" i="3"/>
  <c r="K75" i="3"/>
  <c r="F73" i="3"/>
  <c r="F113" i="4" l="1"/>
  <c r="E113" i="4"/>
  <c r="L78" i="4"/>
  <c r="K78" i="4"/>
  <c r="L76" i="3"/>
  <c r="K76" i="3"/>
  <c r="F74" i="3"/>
  <c r="L79" i="4" l="1"/>
  <c r="K79" i="4"/>
  <c r="F114" i="4"/>
  <c r="E114" i="4"/>
  <c r="L77" i="3"/>
  <c r="K77" i="3"/>
  <c r="F75" i="3"/>
  <c r="F115" i="4" l="1"/>
  <c r="E115" i="4"/>
  <c r="L80" i="4"/>
  <c r="K80" i="4"/>
  <c r="L78" i="3"/>
  <c r="K78" i="3"/>
  <c r="F76" i="3"/>
  <c r="L81" i="4" l="1"/>
  <c r="K81" i="4"/>
  <c r="F116" i="4"/>
  <c r="E116" i="4"/>
  <c r="L79" i="3"/>
  <c r="K79" i="3"/>
  <c r="F77" i="3"/>
  <c r="F117" i="4" l="1"/>
  <c r="E117" i="4"/>
  <c r="L82" i="4"/>
  <c r="K82" i="4"/>
  <c r="L80" i="3"/>
  <c r="K80" i="3"/>
  <c r="F78" i="3"/>
  <c r="L83" i="4" l="1"/>
  <c r="K83" i="4"/>
  <c r="F118" i="4"/>
  <c r="E118" i="4"/>
  <c r="L81" i="3"/>
  <c r="K81" i="3"/>
  <c r="F79" i="3"/>
  <c r="F119" i="4" l="1"/>
  <c r="E119" i="4"/>
  <c r="L84" i="4"/>
  <c r="K84" i="4"/>
  <c r="L82" i="3"/>
  <c r="K82" i="3"/>
  <c r="F80" i="3"/>
  <c r="L85" i="4" l="1"/>
  <c r="K85" i="4"/>
  <c r="F120" i="4"/>
  <c r="E120" i="4"/>
  <c r="L83" i="3"/>
  <c r="K83" i="3"/>
  <c r="F81" i="3"/>
  <c r="E121" i="4" l="1"/>
  <c r="F121" i="4"/>
  <c r="L86" i="4"/>
  <c r="K86" i="4"/>
  <c r="L84" i="3"/>
  <c r="K84" i="3"/>
  <c r="F82" i="3"/>
  <c r="L87" i="4" l="1"/>
  <c r="K87" i="4"/>
  <c r="F122" i="4"/>
  <c r="E122" i="4"/>
  <c r="L85" i="3"/>
  <c r="K85" i="3"/>
  <c r="F83" i="3"/>
  <c r="F123" i="4" l="1"/>
  <c r="E123" i="4"/>
  <c r="L88" i="4"/>
  <c r="K88" i="4"/>
  <c r="L86" i="3"/>
  <c r="K86" i="3"/>
  <c r="F84" i="3"/>
  <c r="L89" i="4" l="1"/>
  <c r="K89" i="4"/>
  <c r="F124" i="4"/>
  <c r="E124" i="4"/>
  <c r="L87" i="3"/>
  <c r="K87" i="3"/>
  <c r="F85" i="3"/>
  <c r="F125" i="4" l="1"/>
  <c r="E125" i="4"/>
  <c r="L90" i="4"/>
  <c r="K90" i="4"/>
  <c r="L88" i="3"/>
  <c r="K88" i="3"/>
  <c r="F86" i="3"/>
  <c r="L91" i="4" l="1"/>
  <c r="K91" i="4"/>
  <c r="F126" i="4"/>
  <c r="E126" i="4"/>
  <c r="L89" i="3"/>
  <c r="K89" i="3"/>
  <c r="F87" i="3"/>
  <c r="F127" i="4" l="1"/>
  <c r="E127" i="4"/>
  <c r="L92" i="4"/>
  <c r="K92" i="4"/>
  <c r="L90" i="3"/>
  <c r="K90" i="3"/>
  <c r="F88" i="3"/>
  <c r="L93" i="4" l="1"/>
  <c r="K93" i="4"/>
  <c r="F128" i="4"/>
  <c r="E128" i="4"/>
  <c r="L91" i="3"/>
  <c r="K91" i="3"/>
  <c r="F89" i="3"/>
  <c r="F129" i="4" l="1"/>
  <c r="E129" i="4"/>
  <c r="L94" i="4"/>
  <c r="K94" i="4"/>
  <c r="L92" i="3"/>
  <c r="K92" i="3"/>
  <c r="F90" i="3"/>
  <c r="L95" i="4" l="1"/>
  <c r="K95" i="4"/>
  <c r="F130" i="4"/>
  <c r="E130" i="4"/>
  <c r="L93" i="3"/>
  <c r="K93" i="3"/>
  <c r="F91" i="3"/>
  <c r="F131" i="4" l="1"/>
  <c r="E131" i="4"/>
  <c r="L96" i="4"/>
  <c r="K96" i="4"/>
  <c r="L94" i="3"/>
  <c r="K94" i="3"/>
  <c r="F92" i="3"/>
  <c r="L97" i="4" l="1"/>
  <c r="K97" i="4"/>
  <c r="F132" i="4"/>
  <c r="E132" i="4"/>
  <c r="L95" i="3"/>
  <c r="K95" i="3"/>
  <c r="F93" i="3"/>
  <c r="F133" i="4" l="1"/>
  <c r="E133" i="4"/>
  <c r="L98" i="4"/>
  <c r="K98" i="4"/>
  <c r="L96" i="3"/>
  <c r="K96" i="3"/>
  <c r="F94" i="3"/>
  <c r="L99" i="4" l="1"/>
  <c r="K99" i="4"/>
  <c r="F134" i="4"/>
  <c r="E134" i="4"/>
  <c r="L97" i="3"/>
  <c r="K97" i="3"/>
  <c r="F95" i="3"/>
  <c r="E135" i="4" l="1"/>
  <c r="F135" i="4"/>
  <c r="L100" i="4"/>
  <c r="K100" i="4"/>
  <c r="L98" i="3"/>
  <c r="K98" i="3"/>
  <c r="F96" i="3"/>
  <c r="L101" i="4" l="1"/>
  <c r="K101" i="4"/>
  <c r="F136" i="4"/>
  <c r="E136" i="4"/>
  <c r="L99" i="3"/>
  <c r="K99" i="3"/>
  <c r="F97" i="3"/>
  <c r="E137" i="4" l="1"/>
  <c r="F137" i="4"/>
  <c r="L102" i="4"/>
  <c r="K102" i="4"/>
  <c r="L100" i="3"/>
  <c r="K100" i="3"/>
  <c r="F98" i="3"/>
  <c r="L103" i="4" l="1"/>
  <c r="K103" i="4"/>
  <c r="F138" i="4"/>
  <c r="E138" i="4"/>
  <c r="L101" i="3"/>
  <c r="K101" i="3"/>
  <c r="F99" i="3"/>
  <c r="F139" i="4" l="1"/>
  <c r="E139" i="4"/>
  <c r="L104" i="4"/>
  <c r="K104" i="4"/>
  <c r="K2" i="4" s="1"/>
  <c r="L102" i="3"/>
  <c r="K102" i="3"/>
  <c r="F100" i="3"/>
  <c r="F140" i="4" l="1"/>
  <c r="E140" i="4"/>
  <c r="L103" i="3"/>
  <c r="K103" i="3"/>
  <c r="F101" i="3"/>
  <c r="E141" i="4" l="1"/>
  <c r="F141" i="4"/>
  <c r="L104" i="3"/>
  <c r="K104" i="3"/>
  <c r="F102" i="3"/>
  <c r="F142" i="4" l="1"/>
  <c r="E142" i="4"/>
  <c r="F103" i="3"/>
  <c r="F143" i="4" l="1"/>
  <c r="E143" i="4"/>
  <c r="F104" i="3"/>
  <c r="F144" i="4" l="1"/>
  <c r="E144" i="4"/>
  <c r="F105" i="3"/>
  <c r="F145" i="4" l="1"/>
  <c r="E145" i="4"/>
  <c r="F106" i="3"/>
  <c r="F146" i="4" l="1"/>
  <c r="E146" i="4"/>
  <c r="F107" i="3"/>
  <c r="F147" i="4" l="1"/>
  <c r="E147" i="4"/>
  <c r="F108" i="3"/>
  <c r="F148" i="4" l="1"/>
  <c r="E148" i="4"/>
  <c r="F109" i="3"/>
  <c r="F149" i="4" l="1"/>
  <c r="E149" i="4"/>
  <c r="F110" i="3"/>
  <c r="F150" i="4" l="1"/>
  <c r="E150" i="4"/>
  <c r="F111" i="3"/>
  <c r="F151" i="4" l="1"/>
  <c r="E151" i="4"/>
  <c r="F112" i="3"/>
  <c r="F152" i="4" l="1"/>
  <c r="E152" i="4"/>
  <c r="F113" i="3"/>
  <c r="E153" i="4" l="1"/>
  <c r="F153" i="4"/>
  <c r="F114" i="3"/>
  <c r="F154" i="4" l="1"/>
  <c r="E154" i="4"/>
  <c r="F115" i="3"/>
  <c r="F155" i="4" l="1"/>
  <c r="E155" i="4"/>
  <c r="F116" i="3"/>
  <c r="F156" i="4" l="1"/>
  <c r="E156" i="4"/>
  <c r="F117" i="3"/>
  <c r="E157" i="4" l="1"/>
  <c r="F157" i="4"/>
  <c r="F118" i="3"/>
  <c r="F158" i="4" l="1"/>
  <c r="E158" i="4"/>
  <c r="F119" i="3"/>
  <c r="F159" i="4" l="1"/>
  <c r="E159" i="4"/>
  <c r="F120" i="3"/>
  <c r="F160" i="4" l="1"/>
  <c r="E160" i="4"/>
  <c r="F121" i="3"/>
  <c r="F161" i="4" l="1"/>
  <c r="E161" i="4"/>
  <c r="F122" i="3"/>
  <c r="F162" i="4" l="1"/>
  <c r="E162" i="4"/>
  <c r="F123" i="3"/>
  <c r="F163" i="4" l="1"/>
  <c r="E163" i="4"/>
  <c r="F124" i="3"/>
  <c r="F164" i="4" l="1"/>
  <c r="E164" i="4"/>
  <c r="F125" i="3"/>
  <c r="F165" i="4" l="1"/>
  <c r="E165" i="4"/>
  <c r="F126" i="3"/>
  <c r="F166" i="4" l="1"/>
  <c r="E166" i="4"/>
  <c r="F127" i="3"/>
  <c r="E167" i="4" l="1"/>
  <c r="F167" i="4"/>
  <c r="F128" i="3"/>
  <c r="F168" i="4" l="1"/>
  <c r="E168" i="4"/>
  <c r="F129" i="3"/>
  <c r="E169" i="4" l="1"/>
  <c r="F169" i="4"/>
  <c r="F130" i="3"/>
  <c r="F170" i="4" l="1"/>
  <c r="E170" i="4"/>
  <c r="F131" i="3"/>
  <c r="F171" i="4" l="1"/>
  <c r="E171" i="4"/>
  <c r="F132" i="3"/>
  <c r="F172" i="4" l="1"/>
  <c r="E172" i="4"/>
  <c r="F133" i="3"/>
  <c r="E173" i="4" l="1"/>
  <c r="F173" i="4"/>
  <c r="F134" i="3"/>
  <c r="F174" i="4" l="1"/>
  <c r="E174" i="4"/>
  <c r="F135" i="3"/>
  <c r="F175" i="4" l="1"/>
  <c r="E175" i="4"/>
  <c r="F136" i="3"/>
  <c r="F176" i="4" l="1"/>
  <c r="E176" i="4"/>
  <c r="F137" i="3"/>
  <c r="F177" i="4" l="1"/>
  <c r="E177" i="4"/>
  <c r="F138" i="3"/>
  <c r="F178" i="4" l="1"/>
  <c r="E178" i="4"/>
  <c r="F139" i="3"/>
  <c r="F179" i="4" l="1"/>
  <c r="E179" i="4"/>
  <c r="F140" i="3"/>
  <c r="F180" i="4" l="1"/>
  <c r="E180" i="4"/>
  <c r="F141" i="3"/>
  <c r="F181" i="4" l="1"/>
  <c r="E181" i="4"/>
  <c r="F142" i="3"/>
  <c r="F182" i="4" l="1"/>
  <c r="E182" i="4"/>
  <c r="F143" i="3"/>
  <c r="F183" i="4" l="1"/>
  <c r="E183" i="4"/>
  <c r="F144" i="3"/>
  <c r="F184" i="4" l="1"/>
  <c r="E184" i="4"/>
  <c r="F145" i="3"/>
  <c r="F185" i="4" l="1"/>
  <c r="E185" i="4"/>
  <c r="F146" i="3"/>
  <c r="F186" i="4" l="1"/>
  <c r="E186" i="4"/>
  <c r="F147" i="3"/>
  <c r="F187" i="4" l="1"/>
  <c r="E187" i="4"/>
  <c r="F148" i="3"/>
  <c r="F188" i="4" l="1"/>
  <c r="E188" i="4"/>
  <c r="F149" i="3"/>
  <c r="F189" i="4" l="1"/>
  <c r="E189" i="4"/>
  <c r="F150" i="3"/>
  <c r="F190" i="4" l="1"/>
  <c r="E190" i="4"/>
  <c r="F151" i="3"/>
  <c r="F191" i="4" l="1"/>
  <c r="E191" i="4"/>
  <c r="F152" i="3"/>
  <c r="F192" i="4" l="1"/>
  <c r="E192" i="4"/>
  <c r="F153" i="3"/>
  <c r="F193" i="4" l="1"/>
  <c r="E193" i="4"/>
  <c r="F154" i="3"/>
  <c r="F194" i="4" l="1"/>
  <c r="E194" i="4"/>
  <c r="F155" i="3"/>
  <c r="F195" i="4" l="1"/>
  <c r="E195" i="4"/>
  <c r="F156" i="3"/>
  <c r="F196" i="4" l="1"/>
  <c r="E196" i="4"/>
  <c r="F157" i="3"/>
  <c r="F197" i="4" l="1"/>
  <c r="E197" i="4"/>
  <c r="F158" i="3"/>
  <c r="F198" i="4" l="1"/>
  <c r="E198" i="4"/>
  <c r="F159" i="3"/>
  <c r="F199" i="4" l="1"/>
  <c r="E199" i="4"/>
  <c r="F160" i="3"/>
  <c r="F200" i="4" l="1"/>
  <c r="E200" i="4"/>
  <c r="F161" i="3"/>
  <c r="F201" i="4" l="1"/>
  <c r="E201" i="4"/>
  <c r="F162" i="3"/>
  <c r="F202" i="4" l="1"/>
  <c r="E202" i="4"/>
  <c r="F163" i="3"/>
  <c r="F203" i="4" l="1"/>
  <c r="E203" i="4"/>
  <c r="F164" i="3"/>
  <c r="F204" i="4" l="1"/>
  <c r="E204" i="4"/>
  <c r="F165" i="3"/>
  <c r="F205" i="4" l="1"/>
  <c r="E205" i="4"/>
  <c r="F166" i="3"/>
  <c r="F206" i="4" l="1"/>
  <c r="E206" i="4"/>
  <c r="F167" i="3"/>
  <c r="F207" i="4" l="1"/>
  <c r="E207" i="4"/>
  <c r="F168" i="3"/>
  <c r="F208" i="4" l="1"/>
  <c r="E208" i="4"/>
  <c r="F169" i="3"/>
  <c r="E209" i="4" l="1"/>
  <c r="F209" i="4"/>
  <c r="F170" i="3"/>
  <c r="F210" i="4" l="1"/>
  <c r="E210" i="4"/>
  <c r="F171" i="3"/>
  <c r="F211" i="4" l="1"/>
  <c r="E211" i="4"/>
  <c r="F172" i="3"/>
  <c r="F212" i="4" l="1"/>
  <c r="E212" i="4"/>
  <c r="F173" i="3"/>
  <c r="F213" i="4" l="1"/>
  <c r="E213" i="4"/>
  <c r="F174" i="3"/>
  <c r="F214" i="4" l="1"/>
  <c r="E214" i="4"/>
  <c r="F175" i="3"/>
  <c r="F215" i="4" l="1"/>
  <c r="E215" i="4"/>
  <c r="F176" i="3"/>
  <c r="F216" i="4" l="1"/>
  <c r="E216" i="4"/>
  <c r="F177" i="3"/>
  <c r="F217" i="4" l="1"/>
  <c r="E217" i="4"/>
  <c r="F178" i="3"/>
  <c r="F218" i="4" l="1"/>
  <c r="E218" i="4"/>
  <c r="F179" i="3"/>
  <c r="F219" i="4" l="1"/>
  <c r="E219" i="4"/>
  <c r="F180" i="3"/>
  <c r="F220" i="4" l="1"/>
  <c r="E220" i="4"/>
  <c r="F181" i="3"/>
  <c r="F221" i="4" l="1"/>
  <c r="E221" i="4"/>
  <c r="F182" i="3"/>
  <c r="F222" i="4" l="1"/>
  <c r="E222" i="4"/>
  <c r="F183" i="3"/>
  <c r="F223" i="4" l="1"/>
  <c r="E223" i="4"/>
  <c r="F184" i="3"/>
  <c r="F224" i="4" l="1"/>
  <c r="E224" i="4"/>
  <c r="F185" i="3"/>
  <c r="E225" i="4" l="1"/>
  <c r="F225" i="4"/>
  <c r="F186" i="3"/>
  <c r="F226" i="4" l="1"/>
  <c r="E226" i="4"/>
  <c r="F187" i="3"/>
  <c r="F227" i="4" l="1"/>
  <c r="E227" i="4"/>
  <c r="F188" i="3"/>
  <c r="F228" i="4" l="1"/>
  <c r="E228" i="4"/>
  <c r="F189" i="3"/>
  <c r="F229" i="4" l="1"/>
  <c r="E229" i="4"/>
  <c r="F190" i="3"/>
  <c r="F230" i="4" l="1"/>
  <c r="E230" i="4"/>
  <c r="F191" i="3"/>
  <c r="F231" i="4" l="1"/>
  <c r="E231" i="4"/>
  <c r="F192" i="3"/>
  <c r="F232" i="4" l="1"/>
  <c r="E232" i="4"/>
  <c r="F193" i="3"/>
  <c r="F233" i="4" l="1"/>
  <c r="E233" i="4"/>
  <c r="F194" i="3"/>
  <c r="F234" i="4" l="1"/>
  <c r="E234" i="4"/>
  <c r="F195" i="3"/>
  <c r="F235" i="4" l="1"/>
  <c r="E235" i="4"/>
  <c r="F196" i="3"/>
  <c r="F236" i="4" l="1"/>
  <c r="E236" i="4"/>
  <c r="F197" i="3"/>
  <c r="F237" i="4" l="1"/>
  <c r="E237" i="4"/>
  <c r="F198" i="3"/>
  <c r="F238" i="4" l="1"/>
  <c r="E238" i="4"/>
  <c r="F199" i="3"/>
  <c r="E239" i="4" l="1"/>
  <c r="F239" i="4"/>
  <c r="F200" i="3"/>
  <c r="F240" i="4" l="1"/>
  <c r="E240" i="4"/>
  <c r="F201" i="3"/>
  <c r="E241" i="4" l="1"/>
  <c r="F241" i="4"/>
  <c r="F202" i="3"/>
  <c r="F242" i="4" l="1"/>
  <c r="E242" i="4"/>
  <c r="F203" i="3"/>
  <c r="F243" i="4" l="1"/>
  <c r="E243" i="4"/>
  <c r="F204" i="3"/>
  <c r="F244" i="4" l="1"/>
  <c r="E244" i="4"/>
  <c r="F205" i="3"/>
  <c r="F245" i="4" l="1"/>
  <c r="F246" i="4" s="1"/>
  <c r="F247" i="4" s="1"/>
  <c r="F248" i="4" s="1"/>
  <c r="F249" i="4" s="1"/>
  <c r="F250" i="4" s="1"/>
  <c r="F251" i="4" s="1"/>
  <c r="F252" i="4" s="1"/>
  <c r="F253" i="4" s="1"/>
  <c r="F254" i="4" s="1"/>
  <c r="F255" i="4" s="1"/>
  <c r="F256" i="4" s="1"/>
  <c r="F257" i="4" s="1"/>
  <c r="F258" i="4" s="1"/>
  <c r="F259" i="4" s="1"/>
  <c r="F2" i="4"/>
  <c r="E2" i="4" s="1"/>
  <c r="F206" i="3"/>
  <c r="F207" i="3" l="1"/>
  <c r="F208" i="3" l="1"/>
  <c r="F209" i="3" l="1"/>
  <c r="F210" i="3" l="1"/>
  <c r="F211" i="3" l="1"/>
  <c r="F212" i="3" l="1"/>
  <c r="F213" i="3" l="1"/>
  <c r="F214" i="3" l="1"/>
  <c r="F215" i="3" l="1"/>
  <c r="F216" i="3" l="1"/>
  <c r="F217" i="3" l="1"/>
  <c r="F218" i="3" l="1"/>
  <c r="F219" i="3" l="1"/>
  <c r="F220" i="3" l="1"/>
  <c r="F221" i="3" l="1"/>
  <c r="F222" i="3" l="1"/>
  <c r="F223" i="3" l="1"/>
  <c r="F224" i="3" l="1"/>
  <c r="F225" i="3" l="1"/>
  <c r="F226" i="3" l="1"/>
  <c r="F227" i="3" l="1"/>
  <c r="F228" i="3" l="1"/>
  <c r="F229" i="3" l="1"/>
  <c r="F230" i="3" l="1"/>
  <c r="F231" i="3" l="1"/>
  <c r="F232" i="3" l="1"/>
  <c r="F233" i="3" l="1"/>
  <c r="F234" i="3" l="1"/>
  <c r="F235" i="3" l="1"/>
  <c r="F236" i="3" l="1"/>
  <c r="F237" i="3" l="1"/>
  <c r="F238" i="3" l="1"/>
  <c r="F239" i="3" l="1"/>
  <c r="F240" i="3" l="1"/>
  <c r="F241" i="3" l="1"/>
  <c r="F242" i="3" l="1"/>
  <c r="F243" i="3" l="1"/>
  <c r="F244" i="3" l="1"/>
  <c r="F2" i="3" s="1"/>
  <c r="E2" i="3" s="1"/>
  <c r="F245" i="3" l="1"/>
  <c r="F246" i="3" l="1"/>
  <c r="F247" i="3" l="1"/>
  <c r="F248" i="3" l="1"/>
  <c r="F249" i="3" l="1"/>
  <c r="F250" i="3" l="1"/>
  <c r="F251" i="3" l="1"/>
  <c r="F252" i="3" l="1"/>
  <c r="F253" i="3" l="1"/>
  <c r="F254" i="3" l="1"/>
  <c r="F255" i="3" l="1"/>
  <c r="F256" i="3" l="1"/>
  <c r="F257" i="3" l="1"/>
  <c r="F258" i="3" l="1"/>
  <c r="F259" i="3" l="1"/>
</calcChain>
</file>

<file path=xl/sharedStrings.xml><?xml version="1.0" encoding="utf-8"?>
<sst xmlns="http://schemas.openxmlformats.org/spreadsheetml/2006/main" count="52" uniqueCount="22">
  <si>
    <t>現在</t>
    <rPh sb="0" eb="2">
      <t>ゲンザ</t>
    </rPh>
    <phoneticPr fontId="1"/>
  </si>
  <si>
    <t>金利変動後</t>
    <rPh sb="0" eb="5">
      <t>キ</t>
    </rPh>
    <phoneticPr fontId="1"/>
  </si>
  <si>
    <t>元金残高(円)</t>
    <rPh sb="0" eb="2">
      <t>ガンキ</t>
    </rPh>
    <rPh sb="2" eb="4">
      <t>ガンポ</t>
    </rPh>
    <rPh sb="5" eb="6">
      <t xml:space="preserve">エン </t>
    </rPh>
    <phoneticPr fontId="1"/>
  </si>
  <si>
    <t>利率(年利%)</t>
    <rPh sb="0" eb="2">
      <t>リリ</t>
    </rPh>
    <rPh sb="3" eb="5">
      <t>ネ</t>
    </rPh>
    <phoneticPr fontId="1"/>
  </si>
  <si>
    <t>残月数(月)</t>
    <rPh sb="0" eb="3">
      <t>ザンケ</t>
    </rPh>
    <rPh sb="4" eb="5">
      <t>ツ</t>
    </rPh>
    <phoneticPr fontId="1"/>
  </si>
  <si>
    <t>返済総額</t>
    <rPh sb="0" eb="4">
      <t>ヘンサ</t>
    </rPh>
    <phoneticPr fontId="1"/>
  </si>
  <si>
    <t>ボーナス返済残高(円)</t>
    <rPh sb="6" eb="8">
      <t>ザンダ</t>
    </rPh>
    <rPh sb="9" eb="10">
      <t>エ</t>
    </rPh>
    <phoneticPr fontId="1"/>
  </si>
  <si>
    <t>月額返済額(円)</t>
    <rPh sb="0" eb="2">
      <t>ゲツガ</t>
    </rPh>
    <rPh sb="2" eb="5">
      <t>ヘンサ</t>
    </rPh>
    <rPh sb="6" eb="7">
      <t>エ</t>
    </rPh>
    <phoneticPr fontId="1"/>
  </si>
  <si>
    <t>月払い返済総額(円)</t>
    <rPh sb="0" eb="2">
      <t>ツキバラ</t>
    </rPh>
    <rPh sb="3" eb="7">
      <t>ヘンサ</t>
    </rPh>
    <phoneticPr fontId="1"/>
  </si>
  <si>
    <t>ボーナス返済額(円)</t>
    <phoneticPr fontId="1"/>
  </si>
  <si>
    <t>ボーナス払い返済総額(円)</t>
    <rPh sb="0" eb="3">
      <t>ボーナスヘンサ</t>
    </rPh>
    <rPh sb="4" eb="5">
      <t>バラ</t>
    </rPh>
    <rPh sb="6" eb="10">
      <t>ヘンサ</t>
    </rPh>
    <phoneticPr fontId="1"/>
  </si>
  <si>
    <t>総返済額(円)</t>
    <rPh sb="0" eb="4">
      <t>ソウヘンサ</t>
    </rPh>
    <phoneticPr fontId="1"/>
  </si>
  <si>
    <t>差額(円)</t>
    <rPh sb="0" eb="2">
      <t>サガ</t>
    </rPh>
    <phoneticPr fontId="1"/>
  </si>
  <si>
    <t>期</t>
    <rPh sb="0" eb="1">
      <t>🪵</t>
    </rPh>
    <phoneticPr fontId="1"/>
  </si>
  <si>
    <t>元金返済額</t>
    <rPh sb="0" eb="2">
      <t>ガンキ</t>
    </rPh>
    <rPh sb="2" eb="5">
      <t>ヘンサ</t>
    </rPh>
    <phoneticPr fontId="1"/>
  </si>
  <si>
    <t>利子</t>
    <rPh sb="0" eb="2">
      <t>リ</t>
    </rPh>
    <phoneticPr fontId="1"/>
  </si>
  <si>
    <t>返済額</t>
    <rPh sb="0" eb="3">
      <t>ヘンサ</t>
    </rPh>
    <phoneticPr fontId="1"/>
  </si>
  <si>
    <t>残金</t>
    <rPh sb="0" eb="2">
      <t>ザンキ</t>
    </rPh>
    <phoneticPr fontId="1"/>
  </si>
  <si>
    <t>月払い</t>
    <rPh sb="0" eb="2">
      <t>ツキバラ</t>
    </rPh>
    <phoneticPr fontId="1"/>
  </si>
  <si>
    <t>ボーナス払い</t>
    <phoneticPr fontId="1"/>
  </si>
  <si>
    <t>月額初回返済額(円)</t>
    <rPh sb="0" eb="2">
      <t>ゲツガ</t>
    </rPh>
    <rPh sb="2" eb="4">
      <t>ショカ</t>
    </rPh>
    <rPh sb="4" eb="7">
      <t>ヘンサ</t>
    </rPh>
    <rPh sb="8" eb="9">
      <t>エ</t>
    </rPh>
    <phoneticPr fontId="1"/>
  </si>
  <si>
    <t>ボーナス初回返済額(円)</t>
    <rPh sb="4" eb="6">
      <t>ショカ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</si>
</sst>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9" formatCode="#,##0_ "/>
    <numFmt numFmtId="180" formatCode="0.000%"/>
    <numFmt numFmtId="181" formatCode="#,##0_);[Red]\(#,##0\)"/>
  </numFmts>
  <fonts count="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9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81" fontId="2" fillId="0" borderId="1" xfId="0" applyNumberFormat="1" applyFont="1" applyBorder="1">
      <alignment vertical="center"/>
    </xf>
    <xf numFmtId="180" fontId="2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179" fontId="2" fillId="2" borderId="1" xfId="0" applyNumberFormat="1" applyFont="1" applyFill="1" applyBorder="1">
      <alignment vertical="center"/>
    </xf>
    <xf numFmtId="181" fontId="2" fillId="3" borderId="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82504-EA91-6C47-8520-0120B56B51A4}">
  <dimension ref="B2:D13"/>
  <sheetViews>
    <sheetView tabSelected="1" zoomScale="130" zoomScaleNormal="130" workbookViewId="0">
      <selection activeCell="B19" sqref="B19"/>
    </sheetView>
  </sheetViews>
  <sheetFormatPr baseColWidth="10" defaultRowHeight="18"/>
  <cols>
    <col min="1" max="1" width="10.7109375" style="1"/>
    <col min="2" max="2" width="21.28515625" style="1" bestFit="1" customWidth="1"/>
    <col min="3" max="4" width="15.5703125" style="1" bestFit="1" customWidth="1"/>
    <col min="5" max="16384" width="10.7109375" style="1"/>
  </cols>
  <sheetData>
    <row r="2" spans="2:4">
      <c r="B2" s="4"/>
      <c r="C2" s="5" t="s">
        <v>0</v>
      </c>
      <c r="D2" s="5" t="s">
        <v>1</v>
      </c>
    </row>
    <row r="3" spans="2:4">
      <c r="B3" s="4" t="s">
        <v>3</v>
      </c>
      <c r="C3" s="7">
        <v>7.0000000000000001E-3</v>
      </c>
      <c r="D3" s="7">
        <v>1.2E-2</v>
      </c>
    </row>
    <row r="4" spans="2:4">
      <c r="B4" s="4" t="s">
        <v>4</v>
      </c>
      <c r="C4" s="8">
        <v>240</v>
      </c>
      <c r="D4" s="4"/>
    </row>
    <row r="5" spans="2:4">
      <c r="B5" s="4" t="s">
        <v>2</v>
      </c>
      <c r="C5" s="9">
        <v>10000000</v>
      </c>
      <c r="D5" s="4"/>
    </row>
    <row r="6" spans="2:4">
      <c r="B6" s="4" t="s">
        <v>6</v>
      </c>
      <c r="C6" s="9">
        <v>5000000</v>
      </c>
      <c r="D6" s="4"/>
    </row>
    <row r="7" spans="2:4">
      <c r="B7" s="4"/>
      <c r="C7" s="4"/>
      <c r="D7" s="4"/>
    </row>
    <row r="8" spans="2:4">
      <c r="B8" s="4" t="s">
        <v>7</v>
      </c>
      <c r="C8" s="6">
        <f>ROUNDDOWN(PMT(C$3/12,$C$4,-$C$5),0)</f>
        <v>44663</v>
      </c>
      <c r="D8" s="6">
        <f>ROUNDDOWN(PMT(D$3/12,$C$4,-$C$5),0)</f>
        <v>46887</v>
      </c>
    </row>
    <row r="9" spans="2:4">
      <c r="B9" s="4" t="s">
        <v>8</v>
      </c>
      <c r="C9" s="6">
        <f>$C$4*C8</f>
        <v>10719120</v>
      </c>
      <c r="D9" s="6">
        <f>$C$4*D8</f>
        <v>11252880</v>
      </c>
    </row>
    <row r="10" spans="2:4">
      <c r="B10" s="4" t="s">
        <v>9</v>
      </c>
      <c r="C10" s="6">
        <f>ROUNDDOWN(PMT(C$3/2,ROUNDDOWN($C$4/6,0),-$C$6),0)</f>
        <v>134172</v>
      </c>
      <c r="D10" s="6">
        <f>ROUNDDOWN(PMT(D$3/2,ROUNDDOWN($C$4/6,0),-$C$6),0)</f>
        <v>140972</v>
      </c>
    </row>
    <row r="11" spans="2:4">
      <c r="B11" s="4" t="s">
        <v>10</v>
      </c>
      <c r="C11" s="6">
        <f>ROUNDDOWN($C$4/6,0)*C10</f>
        <v>5366880</v>
      </c>
      <c r="D11" s="6">
        <f>ROUNDDOWN($C$4/6,0)*D10</f>
        <v>5638880</v>
      </c>
    </row>
    <row r="12" spans="2:4">
      <c r="B12" s="4" t="s">
        <v>11</v>
      </c>
      <c r="C12" s="6">
        <f>C9+C11</f>
        <v>16086000</v>
      </c>
      <c r="D12" s="6">
        <f>D9+D11</f>
        <v>16891760</v>
      </c>
    </row>
    <row r="13" spans="2:4">
      <c r="B13" s="4" t="s">
        <v>12</v>
      </c>
      <c r="C13" s="6"/>
      <c r="D13" s="10">
        <f>D12-C12</f>
        <v>805760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E91B6-D4AD-1F4A-870D-971CB6696BB3}">
  <dimension ref="B2:D13"/>
  <sheetViews>
    <sheetView zoomScale="130" zoomScaleNormal="130" workbookViewId="0">
      <selection activeCell="C16" sqref="C16"/>
    </sheetView>
  </sheetViews>
  <sheetFormatPr baseColWidth="10" defaultRowHeight="18"/>
  <cols>
    <col min="1" max="1" width="10.7109375" style="1"/>
    <col min="2" max="2" width="21.28515625" style="1" bestFit="1" customWidth="1"/>
    <col min="3" max="4" width="15.5703125" style="1" bestFit="1" customWidth="1"/>
    <col min="5" max="16384" width="10.7109375" style="1"/>
  </cols>
  <sheetData>
    <row r="2" spans="2:4">
      <c r="B2" s="4"/>
      <c r="C2" s="5" t="s">
        <v>0</v>
      </c>
      <c r="D2" s="5" t="s">
        <v>1</v>
      </c>
    </row>
    <row r="3" spans="2:4">
      <c r="B3" s="4" t="s">
        <v>3</v>
      </c>
      <c r="C3" s="7">
        <v>7.0000000000000001E-3</v>
      </c>
      <c r="D3" s="7">
        <v>1.2E-2</v>
      </c>
    </row>
    <row r="4" spans="2:4">
      <c r="B4" s="4" t="s">
        <v>4</v>
      </c>
      <c r="C4" s="8">
        <v>240</v>
      </c>
      <c r="D4" s="4"/>
    </row>
    <row r="5" spans="2:4">
      <c r="B5" s="4" t="s">
        <v>2</v>
      </c>
      <c r="C5" s="9">
        <v>10000000</v>
      </c>
      <c r="D5" s="4"/>
    </row>
    <row r="6" spans="2:4">
      <c r="B6" s="4" t="s">
        <v>6</v>
      </c>
      <c r="C6" s="9">
        <v>5000000</v>
      </c>
      <c r="D6" s="4"/>
    </row>
    <row r="7" spans="2:4">
      <c r="B7" s="4"/>
      <c r="C7" s="4"/>
      <c r="D7" s="4"/>
    </row>
    <row r="8" spans="2:4">
      <c r="B8" s="4" t="s">
        <v>20</v>
      </c>
      <c r="C8" s="6">
        <f>Work!E5</f>
        <v>47500</v>
      </c>
      <c r="D8" s="6">
        <f>Work2!E5</f>
        <v>51666</v>
      </c>
    </row>
    <row r="9" spans="2:4">
      <c r="B9" s="4" t="s">
        <v>8</v>
      </c>
      <c r="C9" s="6">
        <f>Work!E2</f>
        <v>10702776.666666664</v>
      </c>
      <c r="D9" s="6">
        <f>Work2!E2</f>
        <v>11204878.666666664</v>
      </c>
    </row>
    <row r="10" spans="2:4">
      <c r="B10" s="4" t="s">
        <v>21</v>
      </c>
      <c r="C10" s="6">
        <f>Work!K5</f>
        <v>142500</v>
      </c>
      <c r="D10" s="6">
        <f>Work2!K5</f>
        <v>155000</v>
      </c>
    </row>
    <row r="11" spans="2:4">
      <c r="B11" s="4" t="s">
        <v>10</v>
      </c>
      <c r="C11" s="6">
        <f>Work!K2</f>
        <v>5358303</v>
      </c>
      <c r="D11" s="6">
        <f>Work2!K2</f>
        <v>5614250</v>
      </c>
    </row>
    <row r="12" spans="2:4">
      <c r="B12" s="4" t="s">
        <v>11</v>
      </c>
      <c r="C12" s="6">
        <f>C9+C11</f>
        <v>16061079.666666664</v>
      </c>
      <c r="D12" s="6">
        <f>D9+D11</f>
        <v>16819128.666666664</v>
      </c>
    </row>
    <row r="13" spans="2:4">
      <c r="B13" s="4" t="s">
        <v>12</v>
      </c>
      <c r="C13" s="6"/>
      <c r="D13" s="10">
        <f>D12-C12</f>
        <v>758049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61855-2030-744D-B4C0-7E0B111E73F5}">
  <dimension ref="B2:L604"/>
  <sheetViews>
    <sheetView zoomScale="130" zoomScaleNormal="130" workbookViewId="0">
      <selection sqref="A1:XFD1048576"/>
    </sheetView>
  </sheetViews>
  <sheetFormatPr baseColWidth="10" defaultRowHeight="18"/>
  <cols>
    <col min="1" max="1" width="10.7109375" style="1"/>
    <col min="2" max="2" width="4.85546875" style="1" bestFit="1" customWidth="1"/>
    <col min="3" max="3" width="10.7109375" style="1"/>
    <col min="4" max="4" width="8.7109375" style="1" bestFit="1" customWidth="1"/>
    <col min="5" max="6" width="12.28515625" style="1" bestFit="1" customWidth="1"/>
    <col min="7" max="7" width="10.7109375" style="1"/>
    <col min="8" max="8" width="5.42578125" style="1" customWidth="1"/>
    <col min="9" max="16384" width="10.7109375" style="1"/>
  </cols>
  <sheetData>
    <row r="2" spans="2:12">
      <c r="B2" s="1" t="s">
        <v>18</v>
      </c>
      <c r="D2" s="1" t="s">
        <v>5</v>
      </c>
      <c r="E2" s="3">
        <f>SUM(E5:E604)+F2</f>
        <v>10702776.666666664</v>
      </c>
      <c r="F2" s="1">
        <f>VLOOKUP(元金均等方式!$C$4,B5:F604,5,FALSE)</f>
        <v>-1.4988472685217857E-9</v>
      </c>
      <c r="H2" s="1" t="s">
        <v>19</v>
      </c>
      <c r="J2" s="1" t="s">
        <v>5</v>
      </c>
      <c r="K2" s="3">
        <f>SUM(K5:K104)+L2</f>
        <v>5358303</v>
      </c>
      <c r="L2" s="1">
        <f>VLOOKUP(ROUNDDOWN(元金均等方式!$C$4/6,0),H5:L604,5,FALSE)</f>
        <v>0</v>
      </c>
    </row>
    <row r="3" spans="2:12"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</row>
    <row r="4" spans="2:12">
      <c r="F4" s="3">
        <f>元金均等方式!C5</f>
        <v>10000000</v>
      </c>
      <c r="L4" s="3">
        <f>元金均等方式!C6</f>
        <v>5000000</v>
      </c>
    </row>
    <row r="5" spans="2:12">
      <c r="B5" s="1">
        <v>1</v>
      </c>
      <c r="C5" s="3">
        <f>IF(B5&gt;元金均等方式!$C$4,0,(-(-元金均等方式!$C$5/元金均等方式!$C$4)))</f>
        <v>41666.666666666664</v>
      </c>
      <c r="D5" s="3">
        <f>IF(B5&gt;元金均等方式!$C$4,0,(ISPMT(元金均等方式!$C$3/12,Work!B5-1,元金均等方式!$C$4,-元金均等方式!$C$5)))</f>
        <v>5833.333333333333</v>
      </c>
      <c r="E5" s="3">
        <f t="shared" ref="E5:E68" si="0">IF(ROUNDDOWN(C5+D5,0)&gt;F4,F4,ROUNDDOWN(C5+D5,0))</f>
        <v>47500</v>
      </c>
      <c r="F5" s="3">
        <f>F4-C5</f>
        <v>9958333.333333334</v>
      </c>
      <c r="H5" s="1">
        <v>1</v>
      </c>
      <c r="I5" s="3">
        <f>IF(H5&gt;ROUNDDOWN(元金均等方式!$C$4/6,0),0,(-(-元金均等方式!$C$6/ROUNDDOWN(元金均等方式!$C$4/6,0))))</f>
        <v>125000</v>
      </c>
      <c r="J5" s="3">
        <f>IF(H5&gt;ROUNDDOWN(元金均等方式!$C$4/6,0),0,(ISPMT(元金均等方式!$C$3/2,Work!H5-1,ROUNDDOWN(元金均等方式!$C$4/6,0),-元金均等方式!$C$6)))</f>
        <v>17500</v>
      </c>
      <c r="K5" s="3">
        <f t="shared" ref="K5:K68" si="1">IF(ROUNDDOWN(I5+J5,0)&gt;L4,L4,ROUNDDOWN(I5+J5,0))</f>
        <v>142500</v>
      </c>
      <c r="L5" s="3">
        <f>L4-I5</f>
        <v>4875000</v>
      </c>
    </row>
    <row r="6" spans="2:12">
      <c r="B6" s="1">
        <v>2</v>
      </c>
      <c r="C6" s="3">
        <f>IF(B6&gt;元金均等方式!$C$4,0,(-(-元金均等方式!$C$5/元金均等方式!$C$4)))</f>
        <v>41666.666666666664</v>
      </c>
      <c r="D6" s="3">
        <f>IF(B6&gt;元金均等方式!$C$4,0,(ISPMT(元金均等方式!$C$3/12,Work!B6-1,元金均等方式!$C$4,-元金均等方式!$C$5)))</f>
        <v>5809.0277777777783</v>
      </c>
      <c r="E6" s="3">
        <f t="shared" si="0"/>
        <v>47475</v>
      </c>
      <c r="F6" s="3">
        <f t="shared" ref="F6:F69" si="2">F5-C6</f>
        <v>9916666.6666666679</v>
      </c>
      <c r="H6" s="1">
        <v>2</v>
      </c>
      <c r="I6" s="3">
        <f>IF(H6&gt;ROUNDDOWN(元金均等方式!$C$4/6,0),0,(-(-元金均等方式!$C$6/ROUNDDOWN(元金均等方式!$C$4/6,0))))</f>
        <v>125000</v>
      </c>
      <c r="J6" s="3">
        <f>IF(H6&gt;ROUNDDOWN(元金均等方式!$C$4/6,0),0,(ISPMT(元金均等方式!$C$3/2,Work!H6-1,ROUNDDOWN(元金均等方式!$C$4/6,0),-元金均等方式!$C$6)))</f>
        <v>17062.5</v>
      </c>
      <c r="K6" s="3">
        <f t="shared" ref="K6:K69" si="3">IF(ROUNDDOWN(I6+J6,0)&gt;L5,L5,ROUNDDOWN(I6+J6,0))</f>
        <v>142062</v>
      </c>
      <c r="L6" s="3">
        <f t="shared" ref="L6:L69" si="4">L5-I6</f>
        <v>4750000</v>
      </c>
    </row>
    <row r="7" spans="2:12">
      <c r="B7" s="1">
        <v>3</v>
      </c>
      <c r="C7" s="3">
        <f>IF(B7&gt;元金均等方式!$C$4,0,(-(-元金均等方式!$C$5/元金均等方式!$C$4)))</f>
        <v>41666.666666666664</v>
      </c>
      <c r="D7" s="3">
        <f>IF(B7&gt;元金均等方式!$C$4,0,(ISPMT(元金均等方式!$C$3/12,Work!B7-1,元金均等方式!$C$4,-元金均等方式!$C$5)))</f>
        <v>5784.7222222222226</v>
      </c>
      <c r="E7" s="3">
        <f t="shared" si="0"/>
        <v>47451</v>
      </c>
      <c r="F7" s="3">
        <f t="shared" si="2"/>
        <v>9875000.0000000019</v>
      </c>
      <c r="H7" s="1">
        <v>3</v>
      </c>
      <c r="I7" s="3">
        <f>IF(H7&gt;ROUNDDOWN(元金均等方式!$C$4/6,0),0,(-(-元金均等方式!$C$6/ROUNDDOWN(元金均等方式!$C$4/6,0))))</f>
        <v>125000</v>
      </c>
      <c r="J7" s="3">
        <f>IF(H7&gt;ROUNDDOWN(元金均等方式!$C$4/6,0),0,(ISPMT(元金均等方式!$C$3/2,Work!H7-1,ROUNDDOWN(元金均等方式!$C$4/6,0),-元金均等方式!$C$6)))</f>
        <v>16625</v>
      </c>
      <c r="K7" s="3">
        <f t="shared" si="3"/>
        <v>141625</v>
      </c>
      <c r="L7" s="3">
        <f t="shared" si="4"/>
        <v>4625000</v>
      </c>
    </row>
    <row r="8" spans="2:12">
      <c r="B8" s="1">
        <v>4</v>
      </c>
      <c r="C8" s="3">
        <f>IF(B8&gt;元金均等方式!$C$4,0,(-(-元金均等方式!$C$5/元金均等方式!$C$4)))</f>
        <v>41666.666666666664</v>
      </c>
      <c r="D8" s="3">
        <f>IF(B8&gt;元金均等方式!$C$4,0,(ISPMT(元金均等方式!$C$3/12,Work!B8-1,元金均等方式!$C$4,-元金均等方式!$C$5)))</f>
        <v>5760.416666666667</v>
      </c>
      <c r="E8" s="3">
        <f t="shared" si="0"/>
        <v>47427</v>
      </c>
      <c r="F8" s="3">
        <f t="shared" si="2"/>
        <v>9833333.3333333358</v>
      </c>
      <c r="H8" s="1">
        <v>4</v>
      </c>
      <c r="I8" s="3">
        <f>IF(H8&gt;ROUNDDOWN(元金均等方式!$C$4/6,0),0,(-(-元金均等方式!$C$6/ROUNDDOWN(元金均等方式!$C$4/6,0))))</f>
        <v>125000</v>
      </c>
      <c r="J8" s="3">
        <f>IF(H8&gt;ROUNDDOWN(元金均等方式!$C$4/6,0),0,(ISPMT(元金均等方式!$C$3/2,Work!H8-1,ROUNDDOWN(元金均等方式!$C$4/6,0),-元金均等方式!$C$6)))</f>
        <v>16187.5</v>
      </c>
      <c r="K8" s="3">
        <f t="shared" si="3"/>
        <v>141187</v>
      </c>
      <c r="L8" s="3">
        <f t="shared" si="4"/>
        <v>4500000</v>
      </c>
    </row>
    <row r="9" spans="2:12">
      <c r="B9" s="1">
        <v>5</v>
      </c>
      <c r="C9" s="3">
        <f>IF(B9&gt;元金均等方式!$C$4,0,(-(-元金均等方式!$C$5/元金均等方式!$C$4)))</f>
        <v>41666.666666666664</v>
      </c>
      <c r="D9" s="3">
        <f>IF(B9&gt;元金均等方式!$C$4,0,(ISPMT(元金均等方式!$C$3/12,Work!B9-1,元金均等方式!$C$4,-元金均等方式!$C$5)))</f>
        <v>5736.1111111111113</v>
      </c>
      <c r="E9" s="3">
        <f t="shared" si="0"/>
        <v>47402</v>
      </c>
      <c r="F9" s="3">
        <f t="shared" si="2"/>
        <v>9791666.6666666698</v>
      </c>
      <c r="H9" s="1">
        <v>5</v>
      </c>
      <c r="I9" s="3">
        <f>IF(H9&gt;ROUNDDOWN(元金均等方式!$C$4/6,0),0,(-(-元金均等方式!$C$6/ROUNDDOWN(元金均等方式!$C$4/6,0))))</f>
        <v>125000</v>
      </c>
      <c r="J9" s="3">
        <f>IF(H9&gt;ROUNDDOWN(元金均等方式!$C$4/6,0),0,(ISPMT(元金均等方式!$C$3/2,Work!H9-1,ROUNDDOWN(元金均等方式!$C$4/6,0),-元金均等方式!$C$6)))</f>
        <v>15750</v>
      </c>
      <c r="K9" s="3">
        <f t="shared" si="3"/>
        <v>140750</v>
      </c>
      <c r="L9" s="3">
        <f t="shared" si="4"/>
        <v>4375000</v>
      </c>
    </row>
    <row r="10" spans="2:12">
      <c r="B10" s="1">
        <v>6</v>
      </c>
      <c r="C10" s="3">
        <f>IF(B10&gt;元金均等方式!$C$4,0,(-(-元金均等方式!$C$5/元金均等方式!$C$4)))</f>
        <v>41666.666666666664</v>
      </c>
      <c r="D10" s="3">
        <f>IF(B10&gt;元金均等方式!$C$4,0,(ISPMT(元金均等方式!$C$3/12,Work!B10-1,元金均等方式!$C$4,-元金均等方式!$C$5)))</f>
        <v>5711.8055555555566</v>
      </c>
      <c r="E10" s="3">
        <f t="shared" si="0"/>
        <v>47378</v>
      </c>
      <c r="F10" s="3">
        <f t="shared" si="2"/>
        <v>9750000.0000000037</v>
      </c>
      <c r="H10" s="1">
        <v>6</v>
      </c>
      <c r="I10" s="3">
        <f>IF(H10&gt;ROUNDDOWN(元金均等方式!$C$4/6,0),0,(-(-元金均等方式!$C$6/ROUNDDOWN(元金均等方式!$C$4/6,0))))</f>
        <v>125000</v>
      </c>
      <c r="J10" s="3">
        <f>IF(H10&gt;ROUNDDOWN(元金均等方式!$C$4/6,0),0,(ISPMT(元金均等方式!$C$3/2,Work!H10-1,ROUNDDOWN(元金均等方式!$C$4/6,0),-元金均等方式!$C$6)))</f>
        <v>15312.5</v>
      </c>
      <c r="K10" s="3">
        <f t="shared" si="3"/>
        <v>140312</v>
      </c>
      <c r="L10" s="3">
        <f t="shared" si="4"/>
        <v>4250000</v>
      </c>
    </row>
    <row r="11" spans="2:12">
      <c r="B11" s="1">
        <v>7</v>
      </c>
      <c r="C11" s="3">
        <f>IF(B11&gt;元金均等方式!$C$4,0,(-(-元金均等方式!$C$5/元金均等方式!$C$4)))</f>
        <v>41666.666666666664</v>
      </c>
      <c r="D11" s="3">
        <f>IF(B11&gt;元金均等方式!$C$4,0,(ISPMT(元金均等方式!$C$3/12,Work!B11-1,元金均等方式!$C$4,-元金均等方式!$C$5)))</f>
        <v>5687.5</v>
      </c>
      <c r="E11" s="3">
        <f t="shared" si="0"/>
        <v>47354</v>
      </c>
      <c r="F11" s="3">
        <f t="shared" si="2"/>
        <v>9708333.3333333377</v>
      </c>
      <c r="H11" s="1">
        <v>7</v>
      </c>
      <c r="I11" s="3">
        <f>IF(H11&gt;ROUNDDOWN(元金均等方式!$C$4/6,0),0,(-(-元金均等方式!$C$6/ROUNDDOWN(元金均等方式!$C$4/6,0))))</f>
        <v>125000</v>
      </c>
      <c r="J11" s="3">
        <f>IF(H11&gt;ROUNDDOWN(元金均等方式!$C$4/6,0),0,(ISPMT(元金均等方式!$C$3/2,Work!H11-1,ROUNDDOWN(元金均等方式!$C$4/6,0),-元金均等方式!$C$6)))</f>
        <v>14875</v>
      </c>
      <c r="K11" s="3">
        <f t="shared" si="3"/>
        <v>139875</v>
      </c>
      <c r="L11" s="3">
        <f t="shared" si="4"/>
        <v>4125000</v>
      </c>
    </row>
    <row r="12" spans="2:12">
      <c r="B12" s="1">
        <v>8</v>
      </c>
      <c r="C12" s="3">
        <f>IF(B12&gt;元金均等方式!$C$4,0,(-(-元金均等方式!$C$5/元金均等方式!$C$4)))</f>
        <v>41666.666666666664</v>
      </c>
      <c r="D12" s="3">
        <f>IF(B12&gt;元金均等方式!$C$4,0,(ISPMT(元金均等方式!$C$3/12,Work!B12-1,元金均等方式!$C$4,-元金均等方式!$C$5)))</f>
        <v>5663.1944444444443</v>
      </c>
      <c r="E12" s="3">
        <f t="shared" si="0"/>
        <v>47329</v>
      </c>
      <c r="F12" s="3">
        <f t="shared" si="2"/>
        <v>9666666.6666666716</v>
      </c>
      <c r="H12" s="1">
        <v>8</v>
      </c>
      <c r="I12" s="3">
        <f>IF(H12&gt;ROUNDDOWN(元金均等方式!$C$4/6,0),0,(-(-元金均等方式!$C$6/ROUNDDOWN(元金均等方式!$C$4/6,0))))</f>
        <v>125000</v>
      </c>
      <c r="J12" s="3">
        <f>IF(H12&gt;ROUNDDOWN(元金均等方式!$C$4/6,0),0,(ISPMT(元金均等方式!$C$3/2,Work!H12-1,ROUNDDOWN(元金均等方式!$C$4/6,0),-元金均等方式!$C$6)))</f>
        <v>14437.5</v>
      </c>
      <c r="K12" s="3">
        <f t="shared" si="3"/>
        <v>139437</v>
      </c>
      <c r="L12" s="3">
        <f t="shared" si="4"/>
        <v>4000000</v>
      </c>
    </row>
    <row r="13" spans="2:12">
      <c r="B13" s="1">
        <v>9</v>
      </c>
      <c r="C13" s="3">
        <f>IF(B13&gt;元金均等方式!$C$4,0,(-(-元金均等方式!$C$5/元金均等方式!$C$4)))</f>
        <v>41666.666666666664</v>
      </c>
      <c r="D13" s="3">
        <f>IF(B13&gt;元金均等方式!$C$4,0,(ISPMT(元金均等方式!$C$3/12,Work!B13-1,元金均等方式!$C$4,-元金均等方式!$C$5)))</f>
        <v>5638.8888888888896</v>
      </c>
      <c r="E13" s="3">
        <f t="shared" si="0"/>
        <v>47305</v>
      </c>
      <c r="F13" s="3">
        <f t="shared" si="2"/>
        <v>9625000.0000000056</v>
      </c>
      <c r="H13" s="1">
        <v>9</v>
      </c>
      <c r="I13" s="3">
        <f>IF(H13&gt;ROUNDDOWN(元金均等方式!$C$4/6,0),0,(-(-元金均等方式!$C$6/ROUNDDOWN(元金均等方式!$C$4/6,0))))</f>
        <v>125000</v>
      </c>
      <c r="J13" s="3">
        <f>IF(H13&gt;ROUNDDOWN(元金均等方式!$C$4/6,0),0,(ISPMT(元金均等方式!$C$3/2,Work!H13-1,ROUNDDOWN(元金均等方式!$C$4/6,0),-元金均等方式!$C$6)))</f>
        <v>14000</v>
      </c>
      <c r="K13" s="3">
        <f t="shared" si="3"/>
        <v>139000</v>
      </c>
      <c r="L13" s="3">
        <f t="shared" si="4"/>
        <v>3875000</v>
      </c>
    </row>
    <row r="14" spans="2:12">
      <c r="B14" s="1">
        <v>10</v>
      </c>
      <c r="C14" s="3">
        <f>IF(B14&gt;元金均等方式!$C$4,0,(-(-元金均等方式!$C$5/元金均等方式!$C$4)))</f>
        <v>41666.666666666664</v>
      </c>
      <c r="D14" s="3">
        <f>IF(B14&gt;元金均等方式!$C$4,0,(ISPMT(元金均等方式!$C$3/12,Work!B14-1,元金均等方式!$C$4,-元金均等方式!$C$5)))</f>
        <v>5614.583333333333</v>
      </c>
      <c r="E14" s="3">
        <f t="shared" si="0"/>
        <v>47281</v>
      </c>
      <c r="F14" s="3">
        <f t="shared" si="2"/>
        <v>9583333.3333333395</v>
      </c>
      <c r="H14" s="1">
        <v>10</v>
      </c>
      <c r="I14" s="3">
        <f>IF(H14&gt;ROUNDDOWN(元金均等方式!$C$4/6,0),0,(-(-元金均等方式!$C$6/ROUNDDOWN(元金均等方式!$C$4/6,0))))</f>
        <v>125000</v>
      </c>
      <c r="J14" s="3">
        <f>IF(H14&gt;ROUNDDOWN(元金均等方式!$C$4/6,0),0,(ISPMT(元金均等方式!$C$3/2,Work!H14-1,ROUNDDOWN(元金均等方式!$C$4/6,0),-元金均等方式!$C$6)))</f>
        <v>13562.5</v>
      </c>
      <c r="K14" s="3">
        <f t="shared" si="3"/>
        <v>138562</v>
      </c>
      <c r="L14" s="3">
        <f t="shared" si="4"/>
        <v>3750000</v>
      </c>
    </row>
    <row r="15" spans="2:12">
      <c r="B15" s="1">
        <v>11</v>
      </c>
      <c r="C15" s="3">
        <f>IF(B15&gt;元金均等方式!$C$4,0,(-(-元金均等方式!$C$5/元金均等方式!$C$4)))</f>
        <v>41666.666666666664</v>
      </c>
      <c r="D15" s="3">
        <f>IF(B15&gt;元金均等方式!$C$4,0,(ISPMT(元金均等方式!$C$3/12,Work!B15-1,元金均等方式!$C$4,-元金均等方式!$C$5)))</f>
        <v>5590.2777777777783</v>
      </c>
      <c r="E15" s="3">
        <f t="shared" si="0"/>
        <v>47256</v>
      </c>
      <c r="F15" s="3">
        <f t="shared" si="2"/>
        <v>9541666.6666666735</v>
      </c>
      <c r="H15" s="1">
        <v>11</v>
      </c>
      <c r="I15" s="3">
        <f>IF(H15&gt;ROUNDDOWN(元金均等方式!$C$4/6,0),0,(-(-元金均等方式!$C$6/ROUNDDOWN(元金均等方式!$C$4/6,0))))</f>
        <v>125000</v>
      </c>
      <c r="J15" s="3">
        <f>IF(H15&gt;ROUNDDOWN(元金均等方式!$C$4/6,0),0,(ISPMT(元金均等方式!$C$3/2,Work!H15-1,ROUNDDOWN(元金均等方式!$C$4/6,0),-元金均等方式!$C$6)))</f>
        <v>13125</v>
      </c>
      <c r="K15" s="3">
        <f t="shared" si="3"/>
        <v>138125</v>
      </c>
      <c r="L15" s="3">
        <f t="shared" si="4"/>
        <v>3625000</v>
      </c>
    </row>
    <row r="16" spans="2:12">
      <c r="B16" s="1">
        <v>12</v>
      </c>
      <c r="C16" s="3">
        <f>IF(B16&gt;元金均等方式!$C$4,0,(-(-元金均等方式!$C$5/元金均等方式!$C$4)))</f>
        <v>41666.666666666664</v>
      </c>
      <c r="D16" s="3">
        <f>IF(B16&gt;元金均等方式!$C$4,0,(ISPMT(元金均等方式!$C$3/12,Work!B16-1,元金均等方式!$C$4,-元金均等方式!$C$5)))</f>
        <v>5565.9722222222226</v>
      </c>
      <c r="E16" s="3">
        <f t="shared" si="0"/>
        <v>47232</v>
      </c>
      <c r="F16" s="3">
        <f t="shared" si="2"/>
        <v>9500000.0000000075</v>
      </c>
      <c r="H16" s="1">
        <v>12</v>
      </c>
      <c r="I16" s="3">
        <f>IF(H16&gt;ROUNDDOWN(元金均等方式!$C$4/6,0),0,(-(-元金均等方式!$C$6/ROUNDDOWN(元金均等方式!$C$4/6,0))))</f>
        <v>125000</v>
      </c>
      <c r="J16" s="3">
        <f>IF(H16&gt;ROUNDDOWN(元金均等方式!$C$4/6,0),0,(ISPMT(元金均等方式!$C$3/2,Work!H16-1,ROUNDDOWN(元金均等方式!$C$4/6,0),-元金均等方式!$C$6)))</f>
        <v>12687.5</v>
      </c>
      <c r="K16" s="3">
        <f t="shared" si="3"/>
        <v>137687</v>
      </c>
      <c r="L16" s="3">
        <f t="shared" si="4"/>
        <v>3500000</v>
      </c>
    </row>
    <row r="17" spans="2:12">
      <c r="B17" s="1">
        <v>13</v>
      </c>
      <c r="C17" s="3">
        <f>IF(B17&gt;元金均等方式!$C$4,0,(-(-元金均等方式!$C$5/元金均等方式!$C$4)))</f>
        <v>41666.666666666664</v>
      </c>
      <c r="D17" s="3">
        <f>IF(B17&gt;元金均等方式!$C$4,0,(ISPMT(元金均等方式!$C$3/12,Work!B17-1,元金均等方式!$C$4,-元金均等方式!$C$5)))</f>
        <v>5541.666666666667</v>
      </c>
      <c r="E17" s="3">
        <f t="shared" si="0"/>
        <v>47208</v>
      </c>
      <c r="F17" s="3">
        <f t="shared" si="2"/>
        <v>9458333.3333333414</v>
      </c>
      <c r="H17" s="1">
        <v>13</v>
      </c>
      <c r="I17" s="3">
        <f>IF(H17&gt;ROUNDDOWN(元金均等方式!$C$4/6,0),0,(-(-元金均等方式!$C$6/ROUNDDOWN(元金均等方式!$C$4/6,0))))</f>
        <v>125000</v>
      </c>
      <c r="J17" s="3">
        <f>IF(H17&gt;ROUNDDOWN(元金均等方式!$C$4/6,0),0,(ISPMT(元金均等方式!$C$3/2,Work!H17-1,ROUNDDOWN(元金均等方式!$C$4/6,0),-元金均等方式!$C$6)))</f>
        <v>12250</v>
      </c>
      <c r="K17" s="3">
        <f t="shared" si="3"/>
        <v>137250</v>
      </c>
      <c r="L17" s="3">
        <f t="shared" si="4"/>
        <v>3375000</v>
      </c>
    </row>
    <row r="18" spans="2:12">
      <c r="B18" s="1">
        <v>14</v>
      </c>
      <c r="C18" s="3">
        <f>IF(B18&gt;元金均等方式!$C$4,0,(-(-元金均等方式!$C$5/元金均等方式!$C$4)))</f>
        <v>41666.666666666664</v>
      </c>
      <c r="D18" s="3">
        <f>IF(B18&gt;元金均等方式!$C$4,0,(ISPMT(元金均等方式!$C$3/12,Work!B18-1,元金均等方式!$C$4,-元金均等方式!$C$5)))</f>
        <v>5517.3611111111113</v>
      </c>
      <c r="E18" s="3">
        <f t="shared" si="0"/>
        <v>47184</v>
      </c>
      <c r="F18" s="3">
        <f t="shared" si="2"/>
        <v>9416666.6666666754</v>
      </c>
      <c r="H18" s="1">
        <v>14</v>
      </c>
      <c r="I18" s="3">
        <f>IF(H18&gt;ROUNDDOWN(元金均等方式!$C$4/6,0),0,(-(-元金均等方式!$C$6/ROUNDDOWN(元金均等方式!$C$4/6,0))))</f>
        <v>125000</v>
      </c>
      <c r="J18" s="3">
        <f>IF(H18&gt;ROUNDDOWN(元金均等方式!$C$4/6,0),0,(ISPMT(元金均等方式!$C$3/2,Work!H18-1,ROUNDDOWN(元金均等方式!$C$4/6,0),-元金均等方式!$C$6)))</f>
        <v>11812.5</v>
      </c>
      <c r="K18" s="3">
        <f t="shared" si="3"/>
        <v>136812</v>
      </c>
      <c r="L18" s="3">
        <f t="shared" si="4"/>
        <v>3250000</v>
      </c>
    </row>
    <row r="19" spans="2:12">
      <c r="B19" s="1">
        <v>15</v>
      </c>
      <c r="C19" s="3">
        <f>IF(B19&gt;元金均等方式!$C$4,0,(-(-元金均等方式!$C$5/元金均等方式!$C$4)))</f>
        <v>41666.666666666664</v>
      </c>
      <c r="D19" s="3">
        <f>IF(B19&gt;元金均等方式!$C$4,0,(ISPMT(元金均等方式!$C$3/12,Work!B19-1,元金均等方式!$C$4,-元金均等方式!$C$5)))</f>
        <v>5493.0555555555566</v>
      </c>
      <c r="E19" s="3">
        <f t="shared" si="0"/>
        <v>47159</v>
      </c>
      <c r="F19" s="3">
        <f t="shared" si="2"/>
        <v>9375000.0000000093</v>
      </c>
      <c r="H19" s="1">
        <v>15</v>
      </c>
      <c r="I19" s="3">
        <f>IF(H19&gt;ROUNDDOWN(元金均等方式!$C$4/6,0),0,(-(-元金均等方式!$C$6/ROUNDDOWN(元金均等方式!$C$4/6,0))))</f>
        <v>125000</v>
      </c>
      <c r="J19" s="3">
        <f>IF(H19&gt;ROUNDDOWN(元金均等方式!$C$4/6,0),0,(ISPMT(元金均等方式!$C$3/2,Work!H19-1,ROUNDDOWN(元金均等方式!$C$4/6,0),-元金均等方式!$C$6)))</f>
        <v>11375</v>
      </c>
      <c r="K19" s="3">
        <f t="shared" si="3"/>
        <v>136375</v>
      </c>
      <c r="L19" s="3">
        <f t="shared" si="4"/>
        <v>3125000</v>
      </c>
    </row>
    <row r="20" spans="2:12">
      <c r="B20" s="1">
        <v>16</v>
      </c>
      <c r="C20" s="3">
        <f>IF(B20&gt;元金均等方式!$C$4,0,(-(-元金均等方式!$C$5/元金均等方式!$C$4)))</f>
        <v>41666.666666666664</v>
      </c>
      <c r="D20" s="3">
        <f>IF(B20&gt;元金均等方式!$C$4,0,(ISPMT(元金均等方式!$C$3/12,Work!B20-1,元金均等方式!$C$4,-元金均等方式!$C$5)))</f>
        <v>5468.75</v>
      </c>
      <c r="E20" s="3">
        <f t="shared" si="0"/>
        <v>47135</v>
      </c>
      <c r="F20" s="3">
        <f t="shared" si="2"/>
        <v>9333333.3333333433</v>
      </c>
      <c r="H20" s="1">
        <v>16</v>
      </c>
      <c r="I20" s="3">
        <f>IF(H20&gt;ROUNDDOWN(元金均等方式!$C$4/6,0),0,(-(-元金均等方式!$C$6/ROUNDDOWN(元金均等方式!$C$4/6,0))))</f>
        <v>125000</v>
      </c>
      <c r="J20" s="3">
        <f>IF(H20&gt;ROUNDDOWN(元金均等方式!$C$4/6,0),0,(ISPMT(元金均等方式!$C$3/2,Work!H20-1,ROUNDDOWN(元金均等方式!$C$4/6,0),-元金均等方式!$C$6)))</f>
        <v>10937.5</v>
      </c>
      <c r="K20" s="3">
        <f t="shared" si="3"/>
        <v>135937</v>
      </c>
      <c r="L20" s="3">
        <f t="shared" si="4"/>
        <v>3000000</v>
      </c>
    </row>
    <row r="21" spans="2:12">
      <c r="B21" s="1">
        <v>17</v>
      </c>
      <c r="C21" s="3">
        <f>IF(B21&gt;元金均等方式!$C$4,0,(-(-元金均等方式!$C$5/元金均等方式!$C$4)))</f>
        <v>41666.666666666664</v>
      </c>
      <c r="D21" s="3">
        <f>IF(B21&gt;元金均等方式!$C$4,0,(ISPMT(元金均等方式!$C$3/12,Work!B21-1,元金均等方式!$C$4,-元金均等方式!$C$5)))</f>
        <v>5444.4444444444443</v>
      </c>
      <c r="E21" s="3">
        <f t="shared" si="0"/>
        <v>47111</v>
      </c>
      <c r="F21" s="3">
        <f t="shared" si="2"/>
        <v>9291666.6666666772</v>
      </c>
      <c r="H21" s="1">
        <v>17</v>
      </c>
      <c r="I21" s="3">
        <f>IF(H21&gt;ROUNDDOWN(元金均等方式!$C$4/6,0),0,(-(-元金均等方式!$C$6/ROUNDDOWN(元金均等方式!$C$4/6,0))))</f>
        <v>125000</v>
      </c>
      <c r="J21" s="3">
        <f>IF(H21&gt;ROUNDDOWN(元金均等方式!$C$4/6,0),0,(ISPMT(元金均等方式!$C$3/2,Work!H21-1,ROUNDDOWN(元金均等方式!$C$4/6,0),-元金均等方式!$C$6)))</f>
        <v>10500</v>
      </c>
      <c r="K21" s="3">
        <f t="shared" si="3"/>
        <v>135500</v>
      </c>
      <c r="L21" s="3">
        <f t="shared" si="4"/>
        <v>2875000</v>
      </c>
    </row>
    <row r="22" spans="2:12">
      <c r="B22" s="1">
        <v>18</v>
      </c>
      <c r="C22" s="3">
        <f>IF(B22&gt;元金均等方式!$C$4,0,(-(-元金均等方式!$C$5/元金均等方式!$C$4)))</f>
        <v>41666.666666666664</v>
      </c>
      <c r="D22" s="3">
        <f>IF(B22&gt;元金均等方式!$C$4,0,(ISPMT(元金均等方式!$C$3/12,Work!B22-1,元金均等方式!$C$4,-元金均等方式!$C$5)))</f>
        <v>5420.1388888888896</v>
      </c>
      <c r="E22" s="3">
        <f t="shared" si="0"/>
        <v>47086</v>
      </c>
      <c r="F22" s="3">
        <f t="shared" si="2"/>
        <v>9250000.0000000112</v>
      </c>
      <c r="H22" s="1">
        <v>18</v>
      </c>
      <c r="I22" s="3">
        <f>IF(H22&gt;ROUNDDOWN(元金均等方式!$C$4/6,0),0,(-(-元金均等方式!$C$6/ROUNDDOWN(元金均等方式!$C$4/6,0))))</f>
        <v>125000</v>
      </c>
      <c r="J22" s="3">
        <f>IF(H22&gt;ROUNDDOWN(元金均等方式!$C$4/6,0),0,(ISPMT(元金均等方式!$C$3/2,Work!H22-1,ROUNDDOWN(元金均等方式!$C$4/6,0),-元金均等方式!$C$6)))</f>
        <v>10062.5</v>
      </c>
      <c r="K22" s="3">
        <f t="shared" si="3"/>
        <v>135062</v>
      </c>
      <c r="L22" s="3">
        <f t="shared" si="4"/>
        <v>2750000</v>
      </c>
    </row>
    <row r="23" spans="2:12">
      <c r="B23" s="1">
        <v>19</v>
      </c>
      <c r="C23" s="3">
        <f>IF(B23&gt;元金均等方式!$C$4,0,(-(-元金均等方式!$C$5/元金均等方式!$C$4)))</f>
        <v>41666.666666666664</v>
      </c>
      <c r="D23" s="3">
        <f>IF(B23&gt;元金均等方式!$C$4,0,(ISPMT(元金均等方式!$C$3/12,Work!B23-1,元金均等方式!$C$4,-元金均等方式!$C$5)))</f>
        <v>5395.833333333333</v>
      </c>
      <c r="E23" s="3">
        <f t="shared" si="0"/>
        <v>47062</v>
      </c>
      <c r="F23" s="3">
        <f t="shared" si="2"/>
        <v>9208333.3333333451</v>
      </c>
      <c r="H23" s="1">
        <v>19</v>
      </c>
      <c r="I23" s="3">
        <f>IF(H23&gt;ROUNDDOWN(元金均等方式!$C$4/6,0),0,(-(-元金均等方式!$C$6/ROUNDDOWN(元金均等方式!$C$4/6,0))))</f>
        <v>125000</v>
      </c>
      <c r="J23" s="3">
        <f>IF(H23&gt;ROUNDDOWN(元金均等方式!$C$4/6,0),0,(ISPMT(元金均等方式!$C$3/2,Work!H23-1,ROUNDDOWN(元金均等方式!$C$4/6,0),-元金均等方式!$C$6)))</f>
        <v>9625</v>
      </c>
      <c r="K23" s="3">
        <f t="shared" si="3"/>
        <v>134625</v>
      </c>
      <c r="L23" s="3">
        <f t="shared" si="4"/>
        <v>2625000</v>
      </c>
    </row>
    <row r="24" spans="2:12">
      <c r="B24" s="1">
        <v>20</v>
      </c>
      <c r="C24" s="3">
        <f>IF(B24&gt;元金均等方式!$C$4,0,(-(-元金均等方式!$C$5/元金均等方式!$C$4)))</f>
        <v>41666.666666666664</v>
      </c>
      <c r="D24" s="3">
        <f>IF(B24&gt;元金均等方式!$C$4,0,(ISPMT(元金均等方式!$C$3/12,Work!B24-1,元金均等方式!$C$4,-元金均等方式!$C$5)))</f>
        <v>5371.5277777777783</v>
      </c>
      <c r="E24" s="3">
        <f t="shared" si="0"/>
        <v>47038</v>
      </c>
      <c r="F24" s="3">
        <f t="shared" si="2"/>
        <v>9166666.6666666791</v>
      </c>
      <c r="H24" s="1">
        <v>20</v>
      </c>
      <c r="I24" s="3">
        <f>IF(H24&gt;ROUNDDOWN(元金均等方式!$C$4/6,0),0,(-(-元金均等方式!$C$6/ROUNDDOWN(元金均等方式!$C$4/6,0))))</f>
        <v>125000</v>
      </c>
      <c r="J24" s="3">
        <f>IF(H24&gt;ROUNDDOWN(元金均等方式!$C$4/6,0),0,(ISPMT(元金均等方式!$C$3/2,Work!H24-1,ROUNDDOWN(元金均等方式!$C$4/6,0),-元金均等方式!$C$6)))</f>
        <v>9187.5</v>
      </c>
      <c r="K24" s="3">
        <f t="shared" si="3"/>
        <v>134187</v>
      </c>
      <c r="L24" s="3">
        <f t="shared" si="4"/>
        <v>2500000</v>
      </c>
    </row>
    <row r="25" spans="2:12">
      <c r="B25" s="1">
        <v>21</v>
      </c>
      <c r="C25" s="3">
        <f>IF(B25&gt;元金均等方式!$C$4,0,(-(-元金均等方式!$C$5/元金均等方式!$C$4)))</f>
        <v>41666.666666666664</v>
      </c>
      <c r="D25" s="3">
        <f>IF(B25&gt;元金均等方式!$C$4,0,(ISPMT(元金均等方式!$C$3/12,Work!B25-1,元金均等方式!$C$4,-元金均等方式!$C$5)))</f>
        <v>5347.2222222222226</v>
      </c>
      <c r="E25" s="3">
        <f t="shared" si="0"/>
        <v>47013</v>
      </c>
      <c r="F25" s="3">
        <f t="shared" si="2"/>
        <v>9125000.000000013</v>
      </c>
      <c r="H25" s="1">
        <v>21</v>
      </c>
      <c r="I25" s="3">
        <f>IF(H25&gt;ROUNDDOWN(元金均等方式!$C$4/6,0),0,(-(-元金均等方式!$C$6/ROUNDDOWN(元金均等方式!$C$4/6,0))))</f>
        <v>125000</v>
      </c>
      <c r="J25" s="3">
        <f>IF(H25&gt;ROUNDDOWN(元金均等方式!$C$4/6,0),0,(ISPMT(元金均等方式!$C$3/2,Work!H25-1,ROUNDDOWN(元金均等方式!$C$4/6,0),-元金均等方式!$C$6)))</f>
        <v>8750</v>
      </c>
      <c r="K25" s="3">
        <f t="shared" si="3"/>
        <v>133750</v>
      </c>
      <c r="L25" s="3">
        <f t="shared" si="4"/>
        <v>2375000</v>
      </c>
    </row>
    <row r="26" spans="2:12">
      <c r="B26" s="1">
        <v>22</v>
      </c>
      <c r="C26" s="3">
        <f>IF(B26&gt;元金均等方式!$C$4,0,(-(-元金均等方式!$C$5/元金均等方式!$C$4)))</f>
        <v>41666.666666666664</v>
      </c>
      <c r="D26" s="3">
        <f>IF(B26&gt;元金均等方式!$C$4,0,(ISPMT(元金均等方式!$C$3/12,Work!B26-1,元金均等方式!$C$4,-元金均等方式!$C$5)))</f>
        <v>5322.916666666667</v>
      </c>
      <c r="E26" s="3">
        <f t="shared" si="0"/>
        <v>46989</v>
      </c>
      <c r="F26" s="3">
        <f t="shared" si="2"/>
        <v>9083333.333333347</v>
      </c>
      <c r="H26" s="1">
        <v>22</v>
      </c>
      <c r="I26" s="3">
        <f>IF(H26&gt;ROUNDDOWN(元金均等方式!$C$4/6,0),0,(-(-元金均等方式!$C$6/ROUNDDOWN(元金均等方式!$C$4/6,0))))</f>
        <v>125000</v>
      </c>
      <c r="J26" s="3">
        <f>IF(H26&gt;ROUNDDOWN(元金均等方式!$C$4/6,0),0,(ISPMT(元金均等方式!$C$3/2,Work!H26-1,ROUNDDOWN(元金均等方式!$C$4/6,0),-元金均等方式!$C$6)))</f>
        <v>8312.5</v>
      </c>
      <c r="K26" s="3">
        <f t="shared" si="3"/>
        <v>133312</v>
      </c>
      <c r="L26" s="3">
        <f t="shared" si="4"/>
        <v>2250000</v>
      </c>
    </row>
    <row r="27" spans="2:12">
      <c r="B27" s="1">
        <v>23</v>
      </c>
      <c r="C27" s="3">
        <f>IF(B27&gt;元金均等方式!$C$4,0,(-(-元金均等方式!$C$5/元金均等方式!$C$4)))</f>
        <v>41666.666666666664</v>
      </c>
      <c r="D27" s="3">
        <f>IF(B27&gt;元金均等方式!$C$4,0,(ISPMT(元金均等方式!$C$3/12,Work!B27-1,元金均等方式!$C$4,-元金均等方式!$C$5)))</f>
        <v>5298.6111111111113</v>
      </c>
      <c r="E27" s="3">
        <f t="shared" si="0"/>
        <v>46965</v>
      </c>
      <c r="F27" s="3">
        <f t="shared" si="2"/>
        <v>9041666.6666666809</v>
      </c>
      <c r="H27" s="1">
        <v>23</v>
      </c>
      <c r="I27" s="3">
        <f>IF(H27&gt;ROUNDDOWN(元金均等方式!$C$4/6,0),0,(-(-元金均等方式!$C$6/ROUNDDOWN(元金均等方式!$C$4/6,0))))</f>
        <v>125000</v>
      </c>
      <c r="J27" s="3">
        <f>IF(H27&gt;ROUNDDOWN(元金均等方式!$C$4/6,0),0,(ISPMT(元金均等方式!$C$3/2,Work!H27-1,ROUNDDOWN(元金均等方式!$C$4/6,0),-元金均等方式!$C$6)))</f>
        <v>7875</v>
      </c>
      <c r="K27" s="3">
        <f t="shared" si="3"/>
        <v>132875</v>
      </c>
      <c r="L27" s="3">
        <f t="shared" si="4"/>
        <v>2125000</v>
      </c>
    </row>
    <row r="28" spans="2:12">
      <c r="B28" s="1">
        <v>24</v>
      </c>
      <c r="C28" s="3">
        <f>IF(B28&gt;元金均等方式!$C$4,0,(-(-元金均等方式!$C$5/元金均等方式!$C$4)))</f>
        <v>41666.666666666664</v>
      </c>
      <c r="D28" s="3">
        <f>IF(B28&gt;元金均等方式!$C$4,0,(ISPMT(元金均等方式!$C$3/12,Work!B28-1,元金均等方式!$C$4,-元金均等方式!$C$5)))</f>
        <v>5274.3055555555566</v>
      </c>
      <c r="E28" s="3">
        <f t="shared" si="0"/>
        <v>46940</v>
      </c>
      <c r="F28" s="3">
        <f t="shared" si="2"/>
        <v>9000000.0000000149</v>
      </c>
      <c r="H28" s="1">
        <v>24</v>
      </c>
      <c r="I28" s="3">
        <f>IF(H28&gt;ROUNDDOWN(元金均等方式!$C$4/6,0),0,(-(-元金均等方式!$C$6/ROUNDDOWN(元金均等方式!$C$4/6,0))))</f>
        <v>125000</v>
      </c>
      <c r="J28" s="3">
        <f>IF(H28&gt;ROUNDDOWN(元金均等方式!$C$4/6,0),0,(ISPMT(元金均等方式!$C$3/2,Work!H28-1,ROUNDDOWN(元金均等方式!$C$4/6,0),-元金均等方式!$C$6)))</f>
        <v>7437.5</v>
      </c>
      <c r="K28" s="3">
        <f t="shared" si="3"/>
        <v>132437</v>
      </c>
      <c r="L28" s="3">
        <f t="shared" si="4"/>
        <v>2000000</v>
      </c>
    </row>
    <row r="29" spans="2:12">
      <c r="B29" s="1">
        <v>25</v>
      </c>
      <c r="C29" s="3">
        <f>IF(B29&gt;元金均等方式!$C$4,0,(-(-元金均等方式!$C$5/元金均等方式!$C$4)))</f>
        <v>41666.666666666664</v>
      </c>
      <c r="D29" s="3">
        <f>IF(B29&gt;元金均等方式!$C$4,0,(ISPMT(元金均等方式!$C$3/12,Work!B29-1,元金均等方式!$C$4,-元金均等方式!$C$5)))</f>
        <v>5250</v>
      </c>
      <c r="E29" s="3">
        <f t="shared" si="0"/>
        <v>46916</v>
      </c>
      <c r="F29" s="3">
        <f t="shared" si="2"/>
        <v>8958333.3333333489</v>
      </c>
      <c r="H29" s="1">
        <v>25</v>
      </c>
      <c r="I29" s="3">
        <f>IF(H29&gt;ROUNDDOWN(元金均等方式!$C$4/6,0),0,(-(-元金均等方式!$C$6/ROUNDDOWN(元金均等方式!$C$4/6,0))))</f>
        <v>125000</v>
      </c>
      <c r="J29" s="3">
        <f>IF(H29&gt;ROUNDDOWN(元金均等方式!$C$4/6,0),0,(ISPMT(元金均等方式!$C$3/2,Work!H29-1,ROUNDDOWN(元金均等方式!$C$4/6,0),-元金均等方式!$C$6)))</f>
        <v>7000</v>
      </c>
      <c r="K29" s="3">
        <f t="shared" si="3"/>
        <v>132000</v>
      </c>
      <c r="L29" s="3">
        <f t="shared" si="4"/>
        <v>1875000</v>
      </c>
    </row>
    <row r="30" spans="2:12">
      <c r="B30" s="1">
        <v>26</v>
      </c>
      <c r="C30" s="3">
        <f>IF(B30&gt;元金均等方式!$C$4,0,(-(-元金均等方式!$C$5/元金均等方式!$C$4)))</f>
        <v>41666.666666666664</v>
      </c>
      <c r="D30" s="3">
        <f>IF(B30&gt;元金均等方式!$C$4,0,(ISPMT(元金均等方式!$C$3/12,Work!B30-1,元金均等方式!$C$4,-元金均等方式!$C$5)))</f>
        <v>5225.6944444444443</v>
      </c>
      <c r="E30" s="3">
        <f t="shared" si="0"/>
        <v>46892</v>
      </c>
      <c r="F30" s="3">
        <f t="shared" si="2"/>
        <v>8916666.6666666828</v>
      </c>
      <c r="H30" s="1">
        <v>26</v>
      </c>
      <c r="I30" s="3">
        <f>IF(H30&gt;ROUNDDOWN(元金均等方式!$C$4/6,0),0,(-(-元金均等方式!$C$6/ROUNDDOWN(元金均等方式!$C$4/6,0))))</f>
        <v>125000</v>
      </c>
      <c r="J30" s="3">
        <f>IF(H30&gt;ROUNDDOWN(元金均等方式!$C$4/6,0),0,(ISPMT(元金均等方式!$C$3/2,Work!H30-1,ROUNDDOWN(元金均等方式!$C$4/6,0),-元金均等方式!$C$6)))</f>
        <v>6562.5</v>
      </c>
      <c r="K30" s="3">
        <f t="shared" si="3"/>
        <v>131562</v>
      </c>
      <c r="L30" s="3">
        <f t="shared" si="4"/>
        <v>1750000</v>
      </c>
    </row>
    <row r="31" spans="2:12">
      <c r="B31" s="1">
        <v>27</v>
      </c>
      <c r="C31" s="3">
        <f>IF(B31&gt;元金均等方式!$C$4,0,(-(-元金均等方式!$C$5/元金均等方式!$C$4)))</f>
        <v>41666.666666666664</v>
      </c>
      <c r="D31" s="3">
        <f>IF(B31&gt;元金均等方式!$C$4,0,(ISPMT(元金均等方式!$C$3/12,Work!B31-1,元金均等方式!$C$4,-元金均等方式!$C$5)))</f>
        <v>5201.3888888888896</v>
      </c>
      <c r="E31" s="3">
        <f t="shared" si="0"/>
        <v>46868</v>
      </c>
      <c r="F31" s="3">
        <f t="shared" si="2"/>
        <v>8875000.0000000168</v>
      </c>
      <c r="H31" s="1">
        <v>27</v>
      </c>
      <c r="I31" s="3">
        <f>IF(H31&gt;ROUNDDOWN(元金均等方式!$C$4/6,0),0,(-(-元金均等方式!$C$6/ROUNDDOWN(元金均等方式!$C$4/6,0))))</f>
        <v>125000</v>
      </c>
      <c r="J31" s="3">
        <f>IF(H31&gt;ROUNDDOWN(元金均等方式!$C$4/6,0),0,(ISPMT(元金均等方式!$C$3/2,Work!H31-1,ROUNDDOWN(元金均等方式!$C$4/6,0),-元金均等方式!$C$6)))</f>
        <v>6125</v>
      </c>
      <c r="K31" s="3">
        <f t="shared" si="3"/>
        <v>131125</v>
      </c>
      <c r="L31" s="3">
        <f t="shared" si="4"/>
        <v>1625000</v>
      </c>
    </row>
    <row r="32" spans="2:12">
      <c r="B32" s="1">
        <v>28</v>
      </c>
      <c r="C32" s="3">
        <f>IF(B32&gt;元金均等方式!$C$4,0,(-(-元金均等方式!$C$5/元金均等方式!$C$4)))</f>
        <v>41666.666666666664</v>
      </c>
      <c r="D32" s="3">
        <f>IF(B32&gt;元金均等方式!$C$4,0,(ISPMT(元金均等方式!$C$3/12,Work!B32-1,元金均等方式!$C$4,-元金均等方式!$C$5)))</f>
        <v>5177.083333333333</v>
      </c>
      <c r="E32" s="3">
        <f t="shared" si="0"/>
        <v>46843</v>
      </c>
      <c r="F32" s="3">
        <f t="shared" si="2"/>
        <v>8833333.3333333507</v>
      </c>
      <c r="H32" s="1">
        <v>28</v>
      </c>
      <c r="I32" s="3">
        <f>IF(H32&gt;ROUNDDOWN(元金均等方式!$C$4/6,0),0,(-(-元金均等方式!$C$6/ROUNDDOWN(元金均等方式!$C$4/6,0))))</f>
        <v>125000</v>
      </c>
      <c r="J32" s="3">
        <f>IF(H32&gt;ROUNDDOWN(元金均等方式!$C$4/6,0),0,(ISPMT(元金均等方式!$C$3/2,Work!H32-1,ROUNDDOWN(元金均等方式!$C$4/6,0),-元金均等方式!$C$6)))</f>
        <v>5687.5</v>
      </c>
      <c r="K32" s="3">
        <f t="shared" si="3"/>
        <v>130687</v>
      </c>
      <c r="L32" s="3">
        <f t="shared" si="4"/>
        <v>1500000</v>
      </c>
    </row>
    <row r="33" spans="2:12">
      <c r="B33" s="1">
        <v>29</v>
      </c>
      <c r="C33" s="3">
        <f>IF(B33&gt;元金均等方式!$C$4,0,(-(-元金均等方式!$C$5/元金均等方式!$C$4)))</f>
        <v>41666.666666666664</v>
      </c>
      <c r="D33" s="3">
        <f>IF(B33&gt;元金均等方式!$C$4,0,(ISPMT(元金均等方式!$C$3/12,Work!B33-1,元金均等方式!$C$4,-元金均等方式!$C$5)))</f>
        <v>5152.7777777777783</v>
      </c>
      <c r="E33" s="3">
        <f t="shared" si="0"/>
        <v>46819</v>
      </c>
      <c r="F33" s="3">
        <f t="shared" si="2"/>
        <v>8791666.6666666847</v>
      </c>
      <c r="H33" s="1">
        <v>29</v>
      </c>
      <c r="I33" s="3">
        <f>IF(H33&gt;ROUNDDOWN(元金均等方式!$C$4/6,0),0,(-(-元金均等方式!$C$6/ROUNDDOWN(元金均等方式!$C$4/6,0))))</f>
        <v>125000</v>
      </c>
      <c r="J33" s="3">
        <f>IF(H33&gt;ROUNDDOWN(元金均等方式!$C$4/6,0),0,(ISPMT(元金均等方式!$C$3/2,Work!H33-1,ROUNDDOWN(元金均等方式!$C$4/6,0),-元金均等方式!$C$6)))</f>
        <v>5250</v>
      </c>
      <c r="K33" s="3">
        <f t="shared" si="3"/>
        <v>130250</v>
      </c>
      <c r="L33" s="3">
        <f t="shared" si="4"/>
        <v>1375000</v>
      </c>
    </row>
    <row r="34" spans="2:12">
      <c r="B34" s="1">
        <v>30</v>
      </c>
      <c r="C34" s="3">
        <f>IF(B34&gt;元金均等方式!$C$4,0,(-(-元金均等方式!$C$5/元金均等方式!$C$4)))</f>
        <v>41666.666666666664</v>
      </c>
      <c r="D34" s="3">
        <f>IF(B34&gt;元金均等方式!$C$4,0,(ISPMT(元金均等方式!$C$3/12,Work!B34-1,元金均等方式!$C$4,-元金均等方式!$C$5)))</f>
        <v>5128.4722222222226</v>
      </c>
      <c r="E34" s="3">
        <f t="shared" si="0"/>
        <v>46795</v>
      </c>
      <c r="F34" s="3">
        <f t="shared" si="2"/>
        <v>8750000.0000000186</v>
      </c>
      <c r="H34" s="1">
        <v>30</v>
      </c>
      <c r="I34" s="3">
        <f>IF(H34&gt;ROUNDDOWN(元金均等方式!$C$4/6,0),0,(-(-元金均等方式!$C$6/ROUNDDOWN(元金均等方式!$C$4/6,0))))</f>
        <v>125000</v>
      </c>
      <c r="J34" s="3">
        <f>IF(H34&gt;ROUNDDOWN(元金均等方式!$C$4/6,0),0,(ISPMT(元金均等方式!$C$3/2,Work!H34-1,ROUNDDOWN(元金均等方式!$C$4/6,0),-元金均等方式!$C$6)))</f>
        <v>4812.5</v>
      </c>
      <c r="K34" s="3">
        <f t="shared" si="3"/>
        <v>129812</v>
      </c>
      <c r="L34" s="3">
        <f t="shared" si="4"/>
        <v>1250000</v>
      </c>
    </row>
    <row r="35" spans="2:12">
      <c r="B35" s="1">
        <v>31</v>
      </c>
      <c r="C35" s="3">
        <f>IF(B35&gt;元金均等方式!$C$4,0,(-(-元金均等方式!$C$5/元金均等方式!$C$4)))</f>
        <v>41666.666666666664</v>
      </c>
      <c r="D35" s="3">
        <f>IF(B35&gt;元金均等方式!$C$4,0,(ISPMT(元金均等方式!$C$3/12,Work!B35-1,元金均等方式!$C$4,-元金均等方式!$C$5)))</f>
        <v>5104.166666666667</v>
      </c>
      <c r="E35" s="3">
        <f t="shared" si="0"/>
        <v>46770</v>
      </c>
      <c r="F35" s="3">
        <f t="shared" si="2"/>
        <v>8708333.3333333526</v>
      </c>
      <c r="H35" s="1">
        <v>31</v>
      </c>
      <c r="I35" s="3">
        <f>IF(H35&gt;ROUNDDOWN(元金均等方式!$C$4/6,0),0,(-(-元金均等方式!$C$6/ROUNDDOWN(元金均等方式!$C$4/6,0))))</f>
        <v>125000</v>
      </c>
      <c r="J35" s="3">
        <f>IF(H35&gt;ROUNDDOWN(元金均等方式!$C$4/6,0),0,(ISPMT(元金均等方式!$C$3/2,Work!H35-1,ROUNDDOWN(元金均等方式!$C$4/6,0),-元金均等方式!$C$6)))</f>
        <v>4375</v>
      </c>
      <c r="K35" s="3">
        <f t="shared" si="3"/>
        <v>129375</v>
      </c>
      <c r="L35" s="3">
        <f t="shared" si="4"/>
        <v>1125000</v>
      </c>
    </row>
    <row r="36" spans="2:12">
      <c r="B36" s="1">
        <v>32</v>
      </c>
      <c r="C36" s="3">
        <f>IF(B36&gt;元金均等方式!$C$4,0,(-(-元金均等方式!$C$5/元金均等方式!$C$4)))</f>
        <v>41666.666666666664</v>
      </c>
      <c r="D36" s="3">
        <f>IF(B36&gt;元金均等方式!$C$4,0,(ISPMT(元金均等方式!$C$3/12,Work!B36-1,元金均等方式!$C$4,-元金均等方式!$C$5)))</f>
        <v>5079.8611111111113</v>
      </c>
      <c r="E36" s="3">
        <f t="shared" si="0"/>
        <v>46746</v>
      </c>
      <c r="F36" s="3">
        <f t="shared" si="2"/>
        <v>8666666.6666666865</v>
      </c>
      <c r="H36" s="1">
        <v>32</v>
      </c>
      <c r="I36" s="3">
        <f>IF(H36&gt;ROUNDDOWN(元金均等方式!$C$4/6,0),0,(-(-元金均等方式!$C$6/ROUNDDOWN(元金均等方式!$C$4/6,0))))</f>
        <v>125000</v>
      </c>
      <c r="J36" s="3">
        <f>IF(H36&gt;ROUNDDOWN(元金均等方式!$C$4/6,0),0,(ISPMT(元金均等方式!$C$3/2,Work!H36-1,ROUNDDOWN(元金均等方式!$C$4/6,0),-元金均等方式!$C$6)))</f>
        <v>3937.5</v>
      </c>
      <c r="K36" s="3">
        <f t="shared" si="3"/>
        <v>128937</v>
      </c>
      <c r="L36" s="3">
        <f t="shared" si="4"/>
        <v>1000000</v>
      </c>
    </row>
    <row r="37" spans="2:12">
      <c r="B37" s="1">
        <v>33</v>
      </c>
      <c r="C37" s="3">
        <f>IF(B37&gt;元金均等方式!$C$4,0,(-(-元金均等方式!$C$5/元金均等方式!$C$4)))</f>
        <v>41666.666666666664</v>
      </c>
      <c r="D37" s="3">
        <f>IF(B37&gt;元金均等方式!$C$4,0,(ISPMT(元金均等方式!$C$3/12,Work!B37-1,元金均等方式!$C$4,-元金均等方式!$C$5)))</f>
        <v>5055.5555555555566</v>
      </c>
      <c r="E37" s="3">
        <f t="shared" si="0"/>
        <v>46722</v>
      </c>
      <c r="F37" s="3">
        <f t="shared" si="2"/>
        <v>8625000.0000000205</v>
      </c>
      <c r="H37" s="1">
        <v>33</v>
      </c>
      <c r="I37" s="3">
        <f>IF(H37&gt;ROUNDDOWN(元金均等方式!$C$4/6,0),0,(-(-元金均等方式!$C$6/ROUNDDOWN(元金均等方式!$C$4/6,0))))</f>
        <v>125000</v>
      </c>
      <c r="J37" s="3">
        <f>IF(H37&gt;ROUNDDOWN(元金均等方式!$C$4/6,0),0,(ISPMT(元金均等方式!$C$3/2,Work!H37-1,ROUNDDOWN(元金均等方式!$C$4/6,0),-元金均等方式!$C$6)))</f>
        <v>3500</v>
      </c>
      <c r="K37" s="3">
        <f t="shared" si="3"/>
        <v>128500</v>
      </c>
      <c r="L37" s="3">
        <f t="shared" si="4"/>
        <v>875000</v>
      </c>
    </row>
    <row r="38" spans="2:12">
      <c r="B38" s="1">
        <v>34</v>
      </c>
      <c r="C38" s="3">
        <f>IF(B38&gt;元金均等方式!$C$4,0,(-(-元金均等方式!$C$5/元金均等方式!$C$4)))</f>
        <v>41666.666666666664</v>
      </c>
      <c r="D38" s="3">
        <f>IF(B38&gt;元金均等方式!$C$4,0,(ISPMT(元金均等方式!$C$3/12,Work!B38-1,元金均等方式!$C$4,-元金均等方式!$C$5)))</f>
        <v>5031.25</v>
      </c>
      <c r="E38" s="3">
        <f t="shared" si="0"/>
        <v>46697</v>
      </c>
      <c r="F38" s="3">
        <f t="shared" si="2"/>
        <v>8583333.3333333544</v>
      </c>
      <c r="H38" s="1">
        <v>34</v>
      </c>
      <c r="I38" s="3">
        <f>IF(H38&gt;ROUNDDOWN(元金均等方式!$C$4/6,0),0,(-(-元金均等方式!$C$6/ROUNDDOWN(元金均等方式!$C$4/6,0))))</f>
        <v>125000</v>
      </c>
      <c r="J38" s="3">
        <f>IF(H38&gt;ROUNDDOWN(元金均等方式!$C$4/6,0),0,(ISPMT(元金均等方式!$C$3/2,Work!H38-1,ROUNDDOWN(元金均等方式!$C$4/6,0),-元金均等方式!$C$6)))</f>
        <v>3062.5</v>
      </c>
      <c r="K38" s="3">
        <f t="shared" si="3"/>
        <v>128062</v>
      </c>
      <c r="L38" s="3">
        <f t="shared" si="4"/>
        <v>750000</v>
      </c>
    </row>
    <row r="39" spans="2:12">
      <c r="B39" s="1">
        <v>35</v>
      </c>
      <c r="C39" s="3">
        <f>IF(B39&gt;元金均等方式!$C$4,0,(-(-元金均等方式!$C$5/元金均等方式!$C$4)))</f>
        <v>41666.666666666664</v>
      </c>
      <c r="D39" s="3">
        <f>IF(B39&gt;元金均等方式!$C$4,0,(ISPMT(元金均等方式!$C$3/12,Work!B39-1,元金均等方式!$C$4,-元金均等方式!$C$5)))</f>
        <v>5006.9444444444443</v>
      </c>
      <c r="E39" s="3">
        <f t="shared" si="0"/>
        <v>46673</v>
      </c>
      <c r="F39" s="3">
        <f t="shared" si="2"/>
        <v>8541666.6666666884</v>
      </c>
      <c r="H39" s="1">
        <v>35</v>
      </c>
      <c r="I39" s="3">
        <f>IF(H39&gt;ROUNDDOWN(元金均等方式!$C$4/6,0),0,(-(-元金均等方式!$C$6/ROUNDDOWN(元金均等方式!$C$4/6,0))))</f>
        <v>125000</v>
      </c>
      <c r="J39" s="3">
        <f>IF(H39&gt;ROUNDDOWN(元金均等方式!$C$4/6,0),0,(ISPMT(元金均等方式!$C$3/2,Work!H39-1,ROUNDDOWN(元金均等方式!$C$4/6,0),-元金均等方式!$C$6)))</f>
        <v>2625</v>
      </c>
      <c r="K39" s="3">
        <f t="shared" si="3"/>
        <v>127625</v>
      </c>
      <c r="L39" s="3">
        <f t="shared" si="4"/>
        <v>625000</v>
      </c>
    </row>
    <row r="40" spans="2:12">
      <c r="B40" s="1">
        <v>36</v>
      </c>
      <c r="C40" s="3">
        <f>IF(B40&gt;元金均等方式!$C$4,0,(-(-元金均等方式!$C$5/元金均等方式!$C$4)))</f>
        <v>41666.666666666664</v>
      </c>
      <c r="D40" s="3">
        <f>IF(B40&gt;元金均等方式!$C$4,0,(ISPMT(元金均等方式!$C$3/12,Work!B40-1,元金均等方式!$C$4,-元金均等方式!$C$5)))</f>
        <v>4982.6388888888896</v>
      </c>
      <c r="E40" s="3">
        <f t="shared" si="0"/>
        <v>46649</v>
      </c>
      <c r="F40" s="3">
        <f t="shared" si="2"/>
        <v>8500000.0000000224</v>
      </c>
      <c r="H40" s="1">
        <v>36</v>
      </c>
      <c r="I40" s="3">
        <f>IF(H40&gt;ROUNDDOWN(元金均等方式!$C$4/6,0),0,(-(-元金均等方式!$C$6/ROUNDDOWN(元金均等方式!$C$4/6,0))))</f>
        <v>125000</v>
      </c>
      <c r="J40" s="3">
        <f>IF(H40&gt;ROUNDDOWN(元金均等方式!$C$4/6,0),0,(ISPMT(元金均等方式!$C$3/2,Work!H40-1,ROUNDDOWN(元金均等方式!$C$4/6,0),-元金均等方式!$C$6)))</f>
        <v>2187.5</v>
      </c>
      <c r="K40" s="3">
        <f t="shared" si="3"/>
        <v>127187</v>
      </c>
      <c r="L40" s="3">
        <f t="shared" si="4"/>
        <v>500000</v>
      </c>
    </row>
    <row r="41" spans="2:12">
      <c r="B41" s="1">
        <v>37</v>
      </c>
      <c r="C41" s="3">
        <f>IF(B41&gt;元金均等方式!$C$4,0,(-(-元金均等方式!$C$5/元金均等方式!$C$4)))</f>
        <v>41666.666666666664</v>
      </c>
      <c r="D41" s="3">
        <f>IF(B41&gt;元金均等方式!$C$4,0,(ISPMT(元金均等方式!$C$3/12,Work!B41-1,元金均等方式!$C$4,-元金均等方式!$C$5)))</f>
        <v>4958.333333333333</v>
      </c>
      <c r="E41" s="3">
        <f t="shared" si="0"/>
        <v>46625</v>
      </c>
      <c r="F41" s="3">
        <f t="shared" si="2"/>
        <v>8458333.3333333563</v>
      </c>
      <c r="H41" s="1">
        <v>37</v>
      </c>
      <c r="I41" s="3">
        <f>IF(H41&gt;ROUNDDOWN(元金均等方式!$C$4/6,0),0,(-(-元金均等方式!$C$6/ROUNDDOWN(元金均等方式!$C$4/6,0))))</f>
        <v>125000</v>
      </c>
      <c r="J41" s="3">
        <f>IF(H41&gt;ROUNDDOWN(元金均等方式!$C$4/6,0),0,(ISPMT(元金均等方式!$C$3/2,Work!H41-1,ROUNDDOWN(元金均等方式!$C$4/6,0),-元金均等方式!$C$6)))</f>
        <v>1750</v>
      </c>
      <c r="K41" s="3">
        <f t="shared" si="3"/>
        <v>126750</v>
      </c>
      <c r="L41" s="3">
        <f t="shared" si="4"/>
        <v>375000</v>
      </c>
    </row>
    <row r="42" spans="2:12">
      <c r="B42" s="1">
        <v>38</v>
      </c>
      <c r="C42" s="3">
        <f>IF(B42&gt;元金均等方式!$C$4,0,(-(-元金均等方式!$C$5/元金均等方式!$C$4)))</f>
        <v>41666.666666666664</v>
      </c>
      <c r="D42" s="3">
        <f>IF(B42&gt;元金均等方式!$C$4,0,(ISPMT(元金均等方式!$C$3/12,Work!B42-1,元金均等方式!$C$4,-元金均等方式!$C$5)))</f>
        <v>4934.0277777777783</v>
      </c>
      <c r="E42" s="3">
        <f t="shared" si="0"/>
        <v>46600</v>
      </c>
      <c r="F42" s="3">
        <f t="shared" si="2"/>
        <v>8416666.6666666903</v>
      </c>
      <c r="H42" s="1">
        <v>38</v>
      </c>
      <c r="I42" s="3">
        <f>IF(H42&gt;ROUNDDOWN(元金均等方式!$C$4/6,0),0,(-(-元金均等方式!$C$6/ROUNDDOWN(元金均等方式!$C$4/6,0))))</f>
        <v>125000</v>
      </c>
      <c r="J42" s="3">
        <f>IF(H42&gt;ROUNDDOWN(元金均等方式!$C$4/6,0),0,(ISPMT(元金均等方式!$C$3/2,Work!H42-1,ROUNDDOWN(元金均等方式!$C$4/6,0),-元金均等方式!$C$6)))</f>
        <v>1312.5</v>
      </c>
      <c r="K42" s="3">
        <f t="shared" si="3"/>
        <v>126312</v>
      </c>
      <c r="L42" s="3">
        <f t="shared" si="4"/>
        <v>250000</v>
      </c>
    </row>
    <row r="43" spans="2:12">
      <c r="B43" s="1">
        <v>39</v>
      </c>
      <c r="C43" s="3">
        <f>IF(B43&gt;元金均等方式!$C$4,0,(-(-元金均等方式!$C$5/元金均等方式!$C$4)))</f>
        <v>41666.666666666664</v>
      </c>
      <c r="D43" s="3">
        <f>IF(B43&gt;元金均等方式!$C$4,0,(ISPMT(元金均等方式!$C$3/12,Work!B43-1,元金均等方式!$C$4,-元金均等方式!$C$5)))</f>
        <v>4909.7222222222226</v>
      </c>
      <c r="E43" s="3">
        <f t="shared" si="0"/>
        <v>46576</v>
      </c>
      <c r="F43" s="3">
        <f t="shared" si="2"/>
        <v>8375000.0000000233</v>
      </c>
      <c r="H43" s="1">
        <v>39</v>
      </c>
      <c r="I43" s="3">
        <f>IF(H43&gt;ROUNDDOWN(元金均等方式!$C$4/6,0),0,(-(-元金均等方式!$C$6/ROUNDDOWN(元金均等方式!$C$4/6,0))))</f>
        <v>125000</v>
      </c>
      <c r="J43" s="3">
        <f>IF(H43&gt;ROUNDDOWN(元金均等方式!$C$4/6,0),0,(ISPMT(元金均等方式!$C$3/2,Work!H43-1,ROUNDDOWN(元金均等方式!$C$4/6,0),-元金均等方式!$C$6)))</f>
        <v>875</v>
      </c>
      <c r="K43" s="3">
        <f t="shared" si="3"/>
        <v>125875</v>
      </c>
      <c r="L43" s="3">
        <f t="shared" si="4"/>
        <v>125000</v>
      </c>
    </row>
    <row r="44" spans="2:12">
      <c r="B44" s="1">
        <v>40</v>
      </c>
      <c r="C44" s="3">
        <f>IF(B44&gt;元金均等方式!$C$4,0,(-(-元金均等方式!$C$5/元金均等方式!$C$4)))</f>
        <v>41666.666666666664</v>
      </c>
      <c r="D44" s="3">
        <f>IF(B44&gt;元金均等方式!$C$4,0,(ISPMT(元金均等方式!$C$3/12,Work!B44-1,元金均等方式!$C$4,-元金均等方式!$C$5)))</f>
        <v>4885.416666666667</v>
      </c>
      <c r="E44" s="3">
        <f t="shared" si="0"/>
        <v>46552</v>
      </c>
      <c r="F44" s="3">
        <f t="shared" si="2"/>
        <v>8333333.3333333563</v>
      </c>
      <c r="H44" s="1">
        <v>40</v>
      </c>
      <c r="I44" s="3">
        <f>IF(H44&gt;ROUNDDOWN(元金均等方式!$C$4/6,0),0,(-(-元金均等方式!$C$6/ROUNDDOWN(元金均等方式!$C$4/6,0))))</f>
        <v>125000</v>
      </c>
      <c r="J44" s="3">
        <f>IF(H44&gt;ROUNDDOWN(元金均等方式!$C$4/6,0),0,(ISPMT(元金均等方式!$C$3/2,Work!H44-1,ROUNDDOWN(元金均等方式!$C$4/6,0),-元金均等方式!$C$6)))</f>
        <v>437.5</v>
      </c>
      <c r="K44" s="3">
        <f t="shared" si="3"/>
        <v>125000</v>
      </c>
      <c r="L44" s="3">
        <f t="shared" si="4"/>
        <v>0</v>
      </c>
    </row>
    <row r="45" spans="2:12">
      <c r="B45" s="1">
        <v>41</v>
      </c>
      <c r="C45" s="3">
        <f>IF(B45&gt;元金均等方式!$C$4,0,(-(-元金均等方式!$C$5/元金均等方式!$C$4)))</f>
        <v>41666.666666666664</v>
      </c>
      <c r="D45" s="3">
        <f>IF(B45&gt;元金均等方式!$C$4,0,(ISPMT(元金均等方式!$C$3/12,Work!B45-1,元金均等方式!$C$4,-元金均等方式!$C$5)))</f>
        <v>4861.1111111111113</v>
      </c>
      <c r="E45" s="3">
        <f t="shared" si="0"/>
        <v>46527</v>
      </c>
      <c r="F45" s="3">
        <f t="shared" si="2"/>
        <v>8291666.6666666893</v>
      </c>
      <c r="H45" s="1">
        <v>41</v>
      </c>
      <c r="I45" s="3">
        <f>IF(H45&gt;ROUNDDOWN(元金均等方式!$C$4/6,0),0,(-(-元金均等方式!$C$6/ROUNDDOWN(元金均等方式!$C$4/6,0))))</f>
        <v>0</v>
      </c>
      <c r="J45" s="3">
        <f>IF(H45&gt;ROUNDDOWN(元金均等方式!$C$4/6,0),0,(ISPMT(元金均等方式!$C$3/2,Work!H45-1,ROUNDDOWN(元金均等方式!$C$4/6,0),-元金均等方式!$C$6)))</f>
        <v>0</v>
      </c>
      <c r="K45" s="3">
        <f t="shared" si="3"/>
        <v>0</v>
      </c>
      <c r="L45" s="3">
        <f t="shared" si="4"/>
        <v>0</v>
      </c>
    </row>
    <row r="46" spans="2:12">
      <c r="B46" s="1">
        <v>42</v>
      </c>
      <c r="C46" s="3">
        <f>IF(B46&gt;元金均等方式!$C$4,0,(-(-元金均等方式!$C$5/元金均等方式!$C$4)))</f>
        <v>41666.666666666664</v>
      </c>
      <c r="D46" s="3">
        <f>IF(B46&gt;元金均等方式!$C$4,0,(ISPMT(元金均等方式!$C$3/12,Work!B46-1,元金均等方式!$C$4,-元金均等方式!$C$5)))</f>
        <v>4836.8055555555566</v>
      </c>
      <c r="E46" s="3">
        <f t="shared" si="0"/>
        <v>46503</v>
      </c>
      <c r="F46" s="3">
        <f t="shared" si="2"/>
        <v>8250000.0000000224</v>
      </c>
      <c r="H46" s="1">
        <v>42</v>
      </c>
      <c r="I46" s="3">
        <f>IF(H46&gt;ROUNDDOWN(元金均等方式!$C$4/6,0),0,(-(-元金均等方式!$C$6/ROUNDDOWN(元金均等方式!$C$4/6,0))))</f>
        <v>0</v>
      </c>
      <c r="J46" s="3">
        <f>IF(H46&gt;ROUNDDOWN(元金均等方式!$C$4/6,0),0,(ISPMT(元金均等方式!$C$3/2,Work!H46-1,ROUNDDOWN(元金均等方式!$C$4/6,0),-元金均等方式!$C$6)))</f>
        <v>0</v>
      </c>
      <c r="K46" s="3">
        <f t="shared" si="3"/>
        <v>0</v>
      </c>
      <c r="L46" s="3">
        <f t="shared" si="4"/>
        <v>0</v>
      </c>
    </row>
    <row r="47" spans="2:12">
      <c r="B47" s="1">
        <v>43</v>
      </c>
      <c r="C47" s="3">
        <f>IF(B47&gt;元金均等方式!$C$4,0,(-(-元金均等方式!$C$5/元金均等方式!$C$4)))</f>
        <v>41666.666666666664</v>
      </c>
      <c r="D47" s="3">
        <f>IF(B47&gt;元金均等方式!$C$4,0,(ISPMT(元金均等方式!$C$3/12,Work!B47-1,元金均等方式!$C$4,-元金均等方式!$C$5)))</f>
        <v>4812.5</v>
      </c>
      <c r="E47" s="3">
        <f t="shared" si="0"/>
        <v>46479</v>
      </c>
      <c r="F47" s="3">
        <f t="shared" si="2"/>
        <v>8208333.3333333554</v>
      </c>
      <c r="H47" s="1">
        <v>43</v>
      </c>
      <c r="I47" s="3">
        <f>IF(H47&gt;ROUNDDOWN(元金均等方式!$C$4/6,0),0,(-(-元金均等方式!$C$6/ROUNDDOWN(元金均等方式!$C$4/6,0))))</f>
        <v>0</v>
      </c>
      <c r="J47" s="3">
        <f>IF(H47&gt;ROUNDDOWN(元金均等方式!$C$4/6,0),0,(ISPMT(元金均等方式!$C$3/2,Work!H47-1,ROUNDDOWN(元金均等方式!$C$4/6,0),-元金均等方式!$C$6)))</f>
        <v>0</v>
      </c>
      <c r="K47" s="3">
        <f t="shared" si="3"/>
        <v>0</v>
      </c>
      <c r="L47" s="3">
        <f t="shared" si="4"/>
        <v>0</v>
      </c>
    </row>
    <row r="48" spans="2:12">
      <c r="B48" s="1">
        <v>44</v>
      </c>
      <c r="C48" s="3">
        <f>IF(B48&gt;元金均等方式!$C$4,0,(-(-元金均等方式!$C$5/元金均等方式!$C$4)))</f>
        <v>41666.666666666664</v>
      </c>
      <c r="D48" s="3">
        <f>IF(B48&gt;元金均等方式!$C$4,0,(ISPMT(元金均等方式!$C$3/12,Work!B48-1,元金均等方式!$C$4,-元金均等方式!$C$5)))</f>
        <v>4788.1944444444443</v>
      </c>
      <c r="E48" s="3">
        <f t="shared" si="0"/>
        <v>46454</v>
      </c>
      <c r="F48" s="3">
        <f t="shared" si="2"/>
        <v>8166666.6666666884</v>
      </c>
      <c r="H48" s="1">
        <v>44</v>
      </c>
      <c r="I48" s="3">
        <f>IF(H48&gt;ROUNDDOWN(元金均等方式!$C$4/6,0),0,(-(-元金均等方式!$C$6/ROUNDDOWN(元金均等方式!$C$4/6,0))))</f>
        <v>0</v>
      </c>
      <c r="J48" s="3">
        <f>IF(H48&gt;ROUNDDOWN(元金均等方式!$C$4/6,0),0,(ISPMT(元金均等方式!$C$3/2,Work!H48-1,ROUNDDOWN(元金均等方式!$C$4/6,0),-元金均等方式!$C$6)))</f>
        <v>0</v>
      </c>
      <c r="K48" s="3">
        <f t="shared" si="3"/>
        <v>0</v>
      </c>
      <c r="L48" s="3">
        <f t="shared" si="4"/>
        <v>0</v>
      </c>
    </row>
    <row r="49" spans="2:12">
      <c r="B49" s="1">
        <v>45</v>
      </c>
      <c r="C49" s="3">
        <f>IF(B49&gt;元金均等方式!$C$4,0,(-(-元金均等方式!$C$5/元金均等方式!$C$4)))</f>
        <v>41666.666666666664</v>
      </c>
      <c r="D49" s="3">
        <f>IF(B49&gt;元金均等方式!$C$4,0,(ISPMT(元金均等方式!$C$3/12,Work!B49-1,元金均等方式!$C$4,-元金均等方式!$C$5)))</f>
        <v>4763.8888888888896</v>
      </c>
      <c r="E49" s="3">
        <f t="shared" si="0"/>
        <v>46430</v>
      </c>
      <c r="F49" s="3">
        <f t="shared" si="2"/>
        <v>8125000.0000000214</v>
      </c>
      <c r="H49" s="1">
        <v>45</v>
      </c>
      <c r="I49" s="3">
        <f>IF(H49&gt;ROUNDDOWN(元金均等方式!$C$4/6,0),0,(-(-元金均等方式!$C$6/ROUNDDOWN(元金均等方式!$C$4/6,0))))</f>
        <v>0</v>
      </c>
      <c r="J49" s="3">
        <f>IF(H49&gt;ROUNDDOWN(元金均等方式!$C$4/6,0),0,(ISPMT(元金均等方式!$C$3/2,Work!H49-1,ROUNDDOWN(元金均等方式!$C$4/6,0),-元金均等方式!$C$6)))</f>
        <v>0</v>
      </c>
      <c r="K49" s="3">
        <f t="shared" si="3"/>
        <v>0</v>
      </c>
      <c r="L49" s="3">
        <f t="shared" si="4"/>
        <v>0</v>
      </c>
    </row>
    <row r="50" spans="2:12">
      <c r="B50" s="1">
        <v>46</v>
      </c>
      <c r="C50" s="3">
        <f>IF(B50&gt;元金均等方式!$C$4,0,(-(-元金均等方式!$C$5/元金均等方式!$C$4)))</f>
        <v>41666.666666666664</v>
      </c>
      <c r="D50" s="3">
        <f>IF(B50&gt;元金均等方式!$C$4,0,(ISPMT(元金均等方式!$C$3/12,Work!B50-1,元金均等方式!$C$4,-元金均等方式!$C$5)))</f>
        <v>4739.583333333333</v>
      </c>
      <c r="E50" s="3">
        <f t="shared" si="0"/>
        <v>46406</v>
      </c>
      <c r="F50" s="3">
        <f t="shared" si="2"/>
        <v>8083333.3333333544</v>
      </c>
      <c r="H50" s="1">
        <v>46</v>
      </c>
      <c r="I50" s="3">
        <f>IF(H50&gt;ROUNDDOWN(元金均等方式!$C$4/6,0),0,(-(-元金均等方式!$C$6/ROUNDDOWN(元金均等方式!$C$4/6,0))))</f>
        <v>0</v>
      </c>
      <c r="J50" s="3">
        <f>IF(H50&gt;ROUNDDOWN(元金均等方式!$C$4/6,0),0,(ISPMT(元金均等方式!$C$3/2,Work!H50-1,ROUNDDOWN(元金均等方式!$C$4/6,0),-元金均等方式!$C$6)))</f>
        <v>0</v>
      </c>
      <c r="K50" s="3">
        <f t="shared" si="3"/>
        <v>0</v>
      </c>
      <c r="L50" s="3">
        <f t="shared" si="4"/>
        <v>0</v>
      </c>
    </row>
    <row r="51" spans="2:12">
      <c r="B51" s="1">
        <v>47</v>
      </c>
      <c r="C51" s="3">
        <f>IF(B51&gt;元金均等方式!$C$4,0,(-(-元金均等方式!$C$5/元金均等方式!$C$4)))</f>
        <v>41666.666666666664</v>
      </c>
      <c r="D51" s="3">
        <f>IF(B51&gt;元金均等方式!$C$4,0,(ISPMT(元金均等方式!$C$3/12,Work!B51-1,元金均等方式!$C$4,-元金均等方式!$C$5)))</f>
        <v>4715.2777777777783</v>
      </c>
      <c r="E51" s="3">
        <f t="shared" si="0"/>
        <v>46381</v>
      </c>
      <c r="F51" s="3">
        <f t="shared" si="2"/>
        <v>8041666.6666666875</v>
      </c>
      <c r="H51" s="1">
        <v>47</v>
      </c>
      <c r="I51" s="3">
        <f>IF(H51&gt;ROUNDDOWN(元金均等方式!$C$4/6,0),0,(-(-元金均等方式!$C$6/ROUNDDOWN(元金均等方式!$C$4/6,0))))</f>
        <v>0</v>
      </c>
      <c r="J51" s="3">
        <f>IF(H51&gt;ROUNDDOWN(元金均等方式!$C$4/6,0),0,(ISPMT(元金均等方式!$C$3/2,Work!H51-1,ROUNDDOWN(元金均等方式!$C$4/6,0),-元金均等方式!$C$6)))</f>
        <v>0</v>
      </c>
      <c r="K51" s="3">
        <f t="shared" si="3"/>
        <v>0</v>
      </c>
      <c r="L51" s="3">
        <f t="shared" si="4"/>
        <v>0</v>
      </c>
    </row>
    <row r="52" spans="2:12">
      <c r="B52" s="1">
        <v>48</v>
      </c>
      <c r="C52" s="3">
        <f>IF(B52&gt;元金均等方式!$C$4,0,(-(-元金均等方式!$C$5/元金均等方式!$C$4)))</f>
        <v>41666.666666666664</v>
      </c>
      <c r="D52" s="3">
        <f>IF(B52&gt;元金均等方式!$C$4,0,(ISPMT(元金均等方式!$C$3/12,Work!B52-1,元金均等方式!$C$4,-元金均等方式!$C$5)))</f>
        <v>4690.9722222222226</v>
      </c>
      <c r="E52" s="3">
        <f t="shared" si="0"/>
        <v>46357</v>
      </c>
      <c r="F52" s="3">
        <f t="shared" si="2"/>
        <v>8000000.0000000205</v>
      </c>
      <c r="H52" s="1">
        <v>48</v>
      </c>
      <c r="I52" s="3">
        <f>IF(H52&gt;ROUNDDOWN(元金均等方式!$C$4/6,0),0,(-(-元金均等方式!$C$6/ROUNDDOWN(元金均等方式!$C$4/6,0))))</f>
        <v>0</v>
      </c>
      <c r="J52" s="3">
        <f>IF(H52&gt;ROUNDDOWN(元金均等方式!$C$4/6,0),0,(ISPMT(元金均等方式!$C$3/2,Work!H52-1,ROUNDDOWN(元金均等方式!$C$4/6,0),-元金均等方式!$C$6)))</f>
        <v>0</v>
      </c>
      <c r="K52" s="3">
        <f t="shared" si="3"/>
        <v>0</v>
      </c>
      <c r="L52" s="3">
        <f t="shared" si="4"/>
        <v>0</v>
      </c>
    </row>
    <row r="53" spans="2:12">
      <c r="B53" s="1">
        <v>49</v>
      </c>
      <c r="C53" s="3">
        <f>IF(B53&gt;元金均等方式!$C$4,0,(-(-元金均等方式!$C$5/元金均等方式!$C$4)))</f>
        <v>41666.666666666664</v>
      </c>
      <c r="D53" s="3">
        <f>IF(B53&gt;元金均等方式!$C$4,0,(ISPMT(元金均等方式!$C$3/12,Work!B53-1,元金均等方式!$C$4,-元金均等方式!$C$5)))</f>
        <v>4666.666666666667</v>
      </c>
      <c r="E53" s="3">
        <f t="shared" si="0"/>
        <v>46333</v>
      </c>
      <c r="F53" s="3">
        <f t="shared" si="2"/>
        <v>7958333.3333333535</v>
      </c>
      <c r="H53" s="1">
        <v>49</v>
      </c>
      <c r="I53" s="3">
        <f>IF(H53&gt;ROUNDDOWN(元金均等方式!$C$4/6,0),0,(-(-元金均等方式!$C$6/ROUNDDOWN(元金均等方式!$C$4/6,0))))</f>
        <v>0</v>
      </c>
      <c r="J53" s="3">
        <f>IF(H53&gt;ROUNDDOWN(元金均等方式!$C$4/6,0),0,(ISPMT(元金均等方式!$C$3/2,Work!H53-1,ROUNDDOWN(元金均等方式!$C$4/6,0),-元金均等方式!$C$6)))</f>
        <v>0</v>
      </c>
      <c r="K53" s="3">
        <f t="shared" si="3"/>
        <v>0</v>
      </c>
      <c r="L53" s="3">
        <f t="shared" si="4"/>
        <v>0</v>
      </c>
    </row>
    <row r="54" spans="2:12">
      <c r="B54" s="1">
        <v>50</v>
      </c>
      <c r="C54" s="3">
        <f>IF(B54&gt;元金均等方式!$C$4,0,(-(-元金均等方式!$C$5/元金均等方式!$C$4)))</f>
        <v>41666.666666666664</v>
      </c>
      <c r="D54" s="3">
        <f>IF(B54&gt;元金均等方式!$C$4,0,(ISPMT(元金均等方式!$C$3/12,Work!B54-1,元金均等方式!$C$4,-元金均等方式!$C$5)))</f>
        <v>4642.3611111111113</v>
      </c>
      <c r="E54" s="3">
        <f t="shared" si="0"/>
        <v>46309</v>
      </c>
      <c r="F54" s="3">
        <f t="shared" si="2"/>
        <v>7916666.6666666865</v>
      </c>
      <c r="H54" s="1">
        <v>50</v>
      </c>
      <c r="I54" s="3">
        <f>IF(H54&gt;ROUNDDOWN(元金均等方式!$C$4/6,0),0,(-(-元金均等方式!$C$6/ROUNDDOWN(元金均等方式!$C$4/6,0))))</f>
        <v>0</v>
      </c>
      <c r="J54" s="3">
        <f>IF(H54&gt;ROUNDDOWN(元金均等方式!$C$4/6,0),0,(ISPMT(元金均等方式!$C$3/2,Work!H54-1,ROUNDDOWN(元金均等方式!$C$4/6,0),-元金均等方式!$C$6)))</f>
        <v>0</v>
      </c>
      <c r="K54" s="3">
        <f t="shared" si="3"/>
        <v>0</v>
      </c>
      <c r="L54" s="3">
        <f t="shared" si="4"/>
        <v>0</v>
      </c>
    </row>
    <row r="55" spans="2:12">
      <c r="B55" s="1">
        <v>51</v>
      </c>
      <c r="C55" s="3">
        <f>IF(B55&gt;元金均等方式!$C$4,0,(-(-元金均等方式!$C$5/元金均等方式!$C$4)))</f>
        <v>41666.666666666664</v>
      </c>
      <c r="D55" s="3">
        <f>IF(B55&gt;元金均等方式!$C$4,0,(ISPMT(元金均等方式!$C$3/12,Work!B55-1,元金均等方式!$C$4,-元金均等方式!$C$5)))</f>
        <v>4618.0555555555566</v>
      </c>
      <c r="E55" s="3">
        <f t="shared" si="0"/>
        <v>46284</v>
      </c>
      <c r="F55" s="3">
        <f t="shared" si="2"/>
        <v>7875000.0000000196</v>
      </c>
      <c r="H55" s="1">
        <v>51</v>
      </c>
      <c r="I55" s="3">
        <f>IF(H55&gt;ROUNDDOWN(元金均等方式!$C$4/6,0),0,(-(-元金均等方式!$C$6/ROUNDDOWN(元金均等方式!$C$4/6,0))))</f>
        <v>0</v>
      </c>
      <c r="J55" s="3">
        <f>IF(H55&gt;ROUNDDOWN(元金均等方式!$C$4/6,0),0,(ISPMT(元金均等方式!$C$3/2,Work!H55-1,ROUNDDOWN(元金均等方式!$C$4/6,0),-元金均等方式!$C$6)))</f>
        <v>0</v>
      </c>
      <c r="K55" s="3">
        <f t="shared" si="3"/>
        <v>0</v>
      </c>
      <c r="L55" s="3">
        <f t="shared" si="4"/>
        <v>0</v>
      </c>
    </row>
    <row r="56" spans="2:12">
      <c r="B56" s="1">
        <v>52</v>
      </c>
      <c r="C56" s="3">
        <f>IF(B56&gt;元金均等方式!$C$4,0,(-(-元金均等方式!$C$5/元金均等方式!$C$4)))</f>
        <v>41666.666666666664</v>
      </c>
      <c r="D56" s="3">
        <f>IF(B56&gt;元金均等方式!$C$4,0,(ISPMT(元金均等方式!$C$3/12,Work!B56-1,元金均等方式!$C$4,-元金均等方式!$C$5)))</f>
        <v>4593.75</v>
      </c>
      <c r="E56" s="3">
        <f t="shared" si="0"/>
        <v>46260</v>
      </c>
      <c r="F56" s="3">
        <f t="shared" si="2"/>
        <v>7833333.3333333526</v>
      </c>
      <c r="H56" s="1">
        <v>52</v>
      </c>
      <c r="I56" s="3">
        <f>IF(H56&gt;ROUNDDOWN(元金均等方式!$C$4/6,0),0,(-(-元金均等方式!$C$6/ROUNDDOWN(元金均等方式!$C$4/6,0))))</f>
        <v>0</v>
      </c>
      <c r="J56" s="3">
        <f>IF(H56&gt;ROUNDDOWN(元金均等方式!$C$4/6,0),0,(ISPMT(元金均等方式!$C$3/2,Work!H56-1,ROUNDDOWN(元金均等方式!$C$4/6,0),-元金均等方式!$C$6)))</f>
        <v>0</v>
      </c>
      <c r="K56" s="3">
        <f t="shared" si="3"/>
        <v>0</v>
      </c>
      <c r="L56" s="3">
        <f t="shared" si="4"/>
        <v>0</v>
      </c>
    </row>
    <row r="57" spans="2:12">
      <c r="B57" s="1">
        <v>53</v>
      </c>
      <c r="C57" s="3">
        <f>IF(B57&gt;元金均等方式!$C$4,0,(-(-元金均等方式!$C$5/元金均等方式!$C$4)))</f>
        <v>41666.666666666664</v>
      </c>
      <c r="D57" s="3">
        <f>IF(B57&gt;元金均等方式!$C$4,0,(ISPMT(元金均等方式!$C$3/12,Work!B57-1,元金均等方式!$C$4,-元金均等方式!$C$5)))</f>
        <v>4569.4444444444443</v>
      </c>
      <c r="E57" s="3">
        <f t="shared" si="0"/>
        <v>46236</v>
      </c>
      <c r="F57" s="3">
        <f t="shared" si="2"/>
        <v>7791666.6666666856</v>
      </c>
      <c r="H57" s="1">
        <v>53</v>
      </c>
      <c r="I57" s="3">
        <f>IF(H57&gt;ROUNDDOWN(元金均等方式!$C$4/6,0),0,(-(-元金均等方式!$C$6/ROUNDDOWN(元金均等方式!$C$4/6,0))))</f>
        <v>0</v>
      </c>
      <c r="J57" s="3">
        <f>IF(H57&gt;ROUNDDOWN(元金均等方式!$C$4/6,0),0,(ISPMT(元金均等方式!$C$3/2,Work!H57-1,ROUNDDOWN(元金均等方式!$C$4/6,0),-元金均等方式!$C$6)))</f>
        <v>0</v>
      </c>
      <c r="K57" s="3">
        <f t="shared" si="3"/>
        <v>0</v>
      </c>
      <c r="L57" s="3">
        <f t="shared" si="4"/>
        <v>0</v>
      </c>
    </row>
    <row r="58" spans="2:12">
      <c r="B58" s="1">
        <v>54</v>
      </c>
      <c r="C58" s="3">
        <f>IF(B58&gt;元金均等方式!$C$4,0,(-(-元金均等方式!$C$5/元金均等方式!$C$4)))</f>
        <v>41666.666666666664</v>
      </c>
      <c r="D58" s="3">
        <f>IF(B58&gt;元金均等方式!$C$4,0,(ISPMT(元金均等方式!$C$3/12,Work!B58-1,元金均等方式!$C$4,-元金均等方式!$C$5)))</f>
        <v>4545.1388888888896</v>
      </c>
      <c r="E58" s="3">
        <f t="shared" si="0"/>
        <v>46211</v>
      </c>
      <c r="F58" s="3">
        <f t="shared" si="2"/>
        <v>7750000.0000000186</v>
      </c>
      <c r="H58" s="1">
        <v>54</v>
      </c>
      <c r="I58" s="3">
        <f>IF(H58&gt;ROUNDDOWN(元金均等方式!$C$4/6,0),0,(-(-元金均等方式!$C$6/ROUNDDOWN(元金均等方式!$C$4/6,0))))</f>
        <v>0</v>
      </c>
      <c r="J58" s="3">
        <f>IF(H58&gt;ROUNDDOWN(元金均等方式!$C$4/6,0),0,(ISPMT(元金均等方式!$C$3/2,Work!H58-1,ROUNDDOWN(元金均等方式!$C$4/6,0),-元金均等方式!$C$6)))</f>
        <v>0</v>
      </c>
      <c r="K58" s="3">
        <f t="shared" si="3"/>
        <v>0</v>
      </c>
      <c r="L58" s="3">
        <f t="shared" si="4"/>
        <v>0</v>
      </c>
    </row>
    <row r="59" spans="2:12">
      <c r="B59" s="1">
        <v>55</v>
      </c>
      <c r="C59" s="3">
        <f>IF(B59&gt;元金均等方式!$C$4,0,(-(-元金均等方式!$C$5/元金均等方式!$C$4)))</f>
        <v>41666.666666666664</v>
      </c>
      <c r="D59" s="3">
        <f>IF(B59&gt;元金均等方式!$C$4,0,(ISPMT(元金均等方式!$C$3/12,Work!B59-1,元金均等方式!$C$4,-元金均等方式!$C$5)))</f>
        <v>4520.833333333333</v>
      </c>
      <c r="E59" s="3">
        <f t="shared" si="0"/>
        <v>46187</v>
      </c>
      <c r="F59" s="3">
        <f t="shared" si="2"/>
        <v>7708333.3333333516</v>
      </c>
      <c r="H59" s="1">
        <v>55</v>
      </c>
      <c r="I59" s="3">
        <f>IF(H59&gt;ROUNDDOWN(元金均等方式!$C$4/6,0),0,(-(-元金均等方式!$C$6/ROUNDDOWN(元金均等方式!$C$4/6,0))))</f>
        <v>0</v>
      </c>
      <c r="J59" s="3">
        <f>IF(H59&gt;ROUNDDOWN(元金均等方式!$C$4/6,0),0,(ISPMT(元金均等方式!$C$3/2,Work!H59-1,ROUNDDOWN(元金均等方式!$C$4/6,0),-元金均等方式!$C$6)))</f>
        <v>0</v>
      </c>
      <c r="K59" s="3">
        <f t="shared" si="3"/>
        <v>0</v>
      </c>
      <c r="L59" s="3">
        <f t="shared" si="4"/>
        <v>0</v>
      </c>
    </row>
    <row r="60" spans="2:12">
      <c r="B60" s="1">
        <v>56</v>
      </c>
      <c r="C60" s="3">
        <f>IF(B60&gt;元金均等方式!$C$4,0,(-(-元金均等方式!$C$5/元金均等方式!$C$4)))</f>
        <v>41666.666666666664</v>
      </c>
      <c r="D60" s="3">
        <f>IF(B60&gt;元金均等方式!$C$4,0,(ISPMT(元金均等方式!$C$3/12,Work!B60-1,元金均等方式!$C$4,-元金均等方式!$C$5)))</f>
        <v>4496.5277777777783</v>
      </c>
      <c r="E60" s="3">
        <f t="shared" si="0"/>
        <v>46163</v>
      </c>
      <c r="F60" s="3">
        <f t="shared" si="2"/>
        <v>7666666.6666666847</v>
      </c>
      <c r="H60" s="1">
        <v>56</v>
      </c>
      <c r="I60" s="3">
        <f>IF(H60&gt;ROUNDDOWN(元金均等方式!$C$4/6,0),0,(-(-元金均等方式!$C$6/ROUNDDOWN(元金均等方式!$C$4/6,0))))</f>
        <v>0</v>
      </c>
      <c r="J60" s="3">
        <f>IF(H60&gt;ROUNDDOWN(元金均等方式!$C$4/6,0),0,(ISPMT(元金均等方式!$C$3/2,Work!H60-1,ROUNDDOWN(元金均等方式!$C$4/6,0),-元金均等方式!$C$6)))</f>
        <v>0</v>
      </c>
      <c r="K60" s="3">
        <f t="shared" si="3"/>
        <v>0</v>
      </c>
      <c r="L60" s="3">
        <f t="shared" si="4"/>
        <v>0</v>
      </c>
    </row>
    <row r="61" spans="2:12">
      <c r="B61" s="1">
        <v>57</v>
      </c>
      <c r="C61" s="3">
        <f>IF(B61&gt;元金均等方式!$C$4,0,(-(-元金均等方式!$C$5/元金均等方式!$C$4)))</f>
        <v>41666.666666666664</v>
      </c>
      <c r="D61" s="3">
        <f>IF(B61&gt;元金均等方式!$C$4,0,(ISPMT(元金均等方式!$C$3/12,Work!B61-1,元金均等方式!$C$4,-元金均等方式!$C$5)))</f>
        <v>4472.2222222222226</v>
      </c>
      <c r="E61" s="3">
        <f t="shared" si="0"/>
        <v>46138</v>
      </c>
      <c r="F61" s="3">
        <f t="shared" si="2"/>
        <v>7625000.0000000177</v>
      </c>
      <c r="H61" s="1">
        <v>57</v>
      </c>
      <c r="I61" s="3">
        <f>IF(H61&gt;ROUNDDOWN(元金均等方式!$C$4/6,0),0,(-(-元金均等方式!$C$6/ROUNDDOWN(元金均等方式!$C$4/6,0))))</f>
        <v>0</v>
      </c>
      <c r="J61" s="3">
        <f>IF(H61&gt;ROUNDDOWN(元金均等方式!$C$4/6,0),0,(ISPMT(元金均等方式!$C$3/2,Work!H61-1,ROUNDDOWN(元金均等方式!$C$4/6,0),-元金均等方式!$C$6)))</f>
        <v>0</v>
      </c>
      <c r="K61" s="3">
        <f t="shared" si="3"/>
        <v>0</v>
      </c>
      <c r="L61" s="3">
        <f t="shared" si="4"/>
        <v>0</v>
      </c>
    </row>
    <row r="62" spans="2:12">
      <c r="B62" s="1">
        <v>58</v>
      </c>
      <c r="C62" s="3">
        <f>IF(B62&gt;元金均等方式!$C$4,0,(-(-元金均等方式!$C$5/元金均等方式!$C$4)))</f>
        <v>41666.666666666664</v>
      </c>
      <c r="D62" s="3">
        <f>IF(B62&gt;元金均等方式!$C$4,0,(ISPMT(元金均等方式!$C$3/12,Work!B62-1,元金均等方式!$C$4,-元金均等方式!$C$5)))</f>
        <v>4447.916666666667</v>
      </c>
      <c r="E62" s="3">
        <f t="shared" si="0"/>
        <v>46114</v>
      </c>
      <c r="F62" s="3">
        <f t="shared" si="2"/>
        <v>7583333.3333333507</v>
      </c>
      <c r="H62" s="1">
        <v>58</v>
      </c>
      <c r="I62" s="3">
        <f>IF(H62&gt;ROUNDDOWN(元金均等方式!$C$4/6,0),0,(-(-元金均等方式!$C$6/ROUNDDOWN(元金均等方式!$C$4/6,0))))</f>
        <v>0</v>
      </c>
      <c r="J62" s="3">
        <f>IF(H62&gt;ROUNDDOWN(元金均等方式!$C$4/6,0),0,(ISPMT(元金均等方式!$C$3/2,Work!H62-1,ROUNDDOWN(元金均等方式!$C$4/6,0),-元金均等方式!$C$6)))</f>
        <v>0</v>
      </c>
      <c r="K62" s="3">
        <f t="shared" si="3"/>
        <v>0</v>
      </c>
      <c r="L62" s="3">
        <f t="shared" si="4"/>
        <v>0</v>
      </c>
    </row>
    <row r="63" spans="2:12">
      <c r="B63" s="1">
        <v>59</v>
      </c>
      <c r="C63" s="3">
        <f>IF(B63&gt;元金均等方式!$C$4,0,(-(-元金均等方式!$C$5/元金均等方式!$C$4)))</f>
        <v>41666.666666666664</v>
      </c>
      <c r="D63" s="3">
        <f>IF(B63&gt;元金均等方式!$C$4,0,(ISPMT(元金均等方式!$C$3/12,Work!B63-1,元金均等方式!$C$4,-元金均等方式!$C$5)))</f>
        <v>4423.6111111111113</v>
      </c>
      <c r="E63" s="3">
        <f t="shared" si="0"/>
        <v>46090</v>
      </c>
      <c r="F63" s="3">
        <f t="shared" si="2"/>
        <v>7541666.6666666837</v>
      </c>
      <c r="H63" s="1">
        <v>59</v>
      </c>
      <c r="I63" s="3">
        <f>IF(H63&gt;ROUNDDOWN(元金均等方式!$C$4/6,0),0,(-(-元金均等方式!$C$6/ROUNDDOWN(元金均等方式!$C$4/6,0))))</f>
        <v>0</v>
      </c>
      <c r="J63" s="3">
        <f>IF(H63&gt;ROUNDDOWN(元金均等方式!$C$4/6,0),0,(ISPMT(元金均等方式!$C$3/2,Work!H63-1,ROUNDDOWN(元金均等方式!$C$4/6,0),-元金均等方式!$C$6)))</f>
        <v>0</v>
      </c>
      <c r="K63" s="3">
        <f t="shared" si="3"/>
        <v>0</v>
      </c>
      <c r="L63" s="3">
        <f t="shared" si="4"/>
        <v>0</v>
      </c>
    </row>
    <row r="64" spans="2:12">
      <c r="B64" s="1">
        <v>60</v>
      </c>
      <c r="C64" s="3">
        <f>IF(B64&gt;元金均等方式!$C$4,0,(-(-元金均等方式!$C$5/元金均等方式!$C$4)))</f>
        <v>41666.666666666664</v>
      </c>
      <c r="D64" s="3">
        <f>IF(B64&gt;元金均等方式!$C$4,0,(ISPMT(元金均等方式!$C$3/12,Work!B64-1,元金均等方式!$C$4,-元金均等方式!$C$5)))</f>
        <v>4399.3055555555566</v>
      </c>
      <c r="E64" s="3">
        <f t="shared" si="0"/>
        <v>46065</v>
      </c>
      <c r="F64" s="3">
        <f t="shared" si="2"/>
        <v>7500000.0000000168</v>
      </c>
      <c r="H64" s="1">
        <v>60</v>
      </c>
      <c r="I64" s="3">
        <f>IF(H64&gt;ROUNDDOWN(元金均等方式!$C$4/6,0),0,(-(-元金均等方式!$C$6/ROUNDDOWN(元金均等方式!$C$4/6,0))))</f>
        <v>0</v>
      </c>
      <c r="J64" s="3">
        <f>IF(H64&gt;ROUNDDOWN(元金均等方式!$C$4/6,0),0,(ISPMT(元金均等方式!$C$3/2,Work!H64-1,ROUNDDOWN(元金均等方式!$C$4/6,0),-元金均等方式!$C$6)))</f>
        <v>0</v>
      </c>
      <c r="K64" s="3">
        <f t="shared" si="3"/>
        <v>0</v>
      </c>
      <c r="L64" s="3">
        <f t="shared" si="4"/>
        <v>0</v>
      </c>
    </row>
    <row r="65" spans="2:12">
      <c r="B65" s="1">
        <v>61</v>
      </c>
      <c r="C65" s="3">
        <f>IF(B65&gt;元金均等方式!$C$4,0,(-(-元金均等方式!$C$5/元金均等方式!$C$4)))</f>
        <v>41666.666666666664</v>
      </c>
      <c r="D65" s="3">
        <f>IF(B65&gt;元金均等方式!$C$4,0,(ISPMT(元金均等方式!$C$3/12,Work!B65-1,元金均等方式!$C$4,-元金均等方式!$C$5)))</f>
        <v>4375</v>
      </c>
      <c r="E65" s="3">
        <f t="shared" si="0"/>
        <v>46041</v>
      </c>
      <c r="F65" s="3">
        <f t="shared" si="2"/>
        <v>7458333.3333333498</v>
      </c>
      <c r="H65" s="1">
        <v>61</v>
      </c>
      <c r="I65" s="3">
        <f>IF(H65&gt;ROUNDDOWN(元金均等方式!$C$4/6,0),0,(-(-元金均等方式!$C$6/ROUNDDOWN(元金均等方式!$C$4/6,0))))</f>
        <v>0</v>
      </c>
      <c r="J65" s="3">
        <f>IF(H65&gt;ROUNDDOWN(元金均等方式!$C$4/6,0),0,(ISPMT(元金均等方式!$C$3/2,Work!H65-1,ROUNDDOWN(元金均等方式!$C$4/6,0),-元金均等方式!$C$6)))</f>
        <v>0</v>
      </c>
      <c r="K65" s="3">
        <f t="shared" si="3"/>
        <v>0</v>
      </c>
      <c r="L65" s="3">
        <f t="shared" si="4"/>
        <v>0</v>
      </c>
    </row>
    <row r="66" spans="2:12">
      <c r="B66" s="1">
        <v>62</v>
      </c>
      <c r="C66" s="3">
        <f>IF(B66&gt;元金均等方式!$C$4,0,(-(-元金均等方式!$C$5/元金均等方式!$C$4)))</f>
        <v>41666.666666666664</v>
      </c>
      <c r="D66" s="3">
        <f>IF(B66&gt;元金均等方式!$C$4,0,(ISPMT(元金均等方式!$C$3/12,Work!B66-1,元金均等方式!$C$4,-元金均等方式!$C$5)))</f>
        <v>4350.6944444444443</v>
      </c>
      <c r="E66" s="3">
        <f t="shared" si="0"/>
        <v>46017</v>
      </c>
      <c r="F66" s="3">
        <f t="shared" si="2"/>
        <v>7416666.6666666828</v>
      </c>
      <c r="H66" s="1">
        <v>62</v>
      </c>
      <c r="I66" s="3">
        <f>IF(H66&gt;ROUNDDOWN(元金均等方式!$C$4/6,0),0,(-(-元金均等方式!$C$6/ROUNDDOWN(元金均等方式!$C$4/6,0))))</f>
        <v>0</v>
      </c>
      <c r="J66" s="3">
        <f>IF(H66&gt;ROUNDDOWN(元金均等方式!$C$4/6,0),0,(ISPMT(元金均等方式!$C$3/2,Work!H66-1,ROUNDDOWN(元金均等方式!$C$4/6,0),-元金均等方式!$C$6)))</f>
        <v>0</v>
      </c>
      <c r="K66" s="3">
        <f t="shared" si="3"/>
        <v>0</v>
      </c>
      <c r="L66" s="3">
        <f t="shared" si="4"/>
        <v>0</v>
      </c>
    </row>
    <row r="67" spans="2:12">
      <c r="B67" s="1">
        <v>63</v>
      </c>
      <c r="C67" s="3">
        <f>IF(B67&gt;元金均等方式!$C$4,0,(-(-元金均等方式!$C$5/元金均等方式!$C$4)))</f>
        <v>41666.666666666664</v>
      </c>
      <c r="D67" s="3">
        <f>IF(B67&gt;元金均等方式!$C$4,0,(ISPMT(元金均等方式!$C$3/12,Work!B67-1,元金均等方式!$C$4,-元金均等方式!$C$5)))</f>
        <v>4326.3888888888887</v>
      </c>
      <c r="E67" s="3">
        <f t="shared" si="0"/>
        <v>45993</v>
      </c>
      <c r="F67" s="3">
        <f t="shared" si="2"/>
        <v>7375000.0000000158</v>
      </c>
      <c r="H67" s="1">
        <v>63</v>
      </c>
      <c r="I67" s="3">
        <f>IF(H67&gt;ROUNDDOWN(元金均等方式!$C$4/6,0),0,(-(-元金均等方式!$C$6/ROUNDDOWN(元金均等方式!$C$4/6,0))))</f>
        <v>0</v>
      </c>
      <c r="J67" s="3">
        <f>IF(H67&gt;ROUNDDOWN(元金均等方式!$C$4/6,0),0,(ISPMT(元金均等方式!$C$3/2,Work!H67-1,ROUNDDOWN(元金均等方式!$C$4/6,0),-元金均等方式!$C$6)))</f>
        <v>0</v>
      </c>
      <c r="K67" s="3">
        <f t="shared" si="3"/>
        <v>0</v>
      </c>
      <c r="L67" s="3">
        <f t="shared" si="4"/>
        <v>0</v>
      </c>
    </row>
    <row r="68" spans="2:12">
      <c r="B68" s="1">
        <v>64</v>
      </c>
      <c r="C68" s="3">
        <f>IF(B68&gt;元金均等方式!$C$4,0,(-(-元金均等方式!$C$5/元金均等方式!$C$4)))</f>
        <v>41666.666666666664</v>
      </c>
      <c r="D68" s="3">
        <f>IF(B68&gt;元金均等方式!$C$4,0,(ISPMT(元金均等方式!$C$3/12,Work!B68-1,元金均等方式!$C$4,-元金均等方式!$C$5)))</f>
        <v>4302.0833333333339</v>
      </c>
      <c r="E68" s="3">
        <f t="shared" si="0"/>
        <v>45968</v>
      </c>
      <c r="F68" s="3">
        <f t="shared" si="2"/>
        <v>7333333.3333333489</v>
      </c>
      <c r="H68" s="1">
        <v>64</v>
      </c>
      <c r="I68" s="3">
        <f>IF(H68&gt;ROUNDDOWN(元金均等方式!$C$4/6,0),0,(-(-元金均等方式!$C$6/ROUNDDOWN(元金均等方式!$C$4/6,0))))</f>
        <v>0</v>
      </c>
      <c r="J68" s="3">
        <f>IF(H68&gt;ROUNDDOWN(元金均等方式!$C$4/6,0),0,(ISPMT(元金均等方式!$C$3/2,Work!H68-1,ROUNDDOWN(元金均等方式!$C$4/6,0),-元金均等方式!$C$6)))</f>
        <v>0</v>
      </c>
      <c r="K68" s="3">
        <f t="shared" si="3"/>
        <v>0</v>
      </c>
      <c r="L68" s="3">
        <f t="shared" si="4"/>
        <v>0</v>
      </c>
    </row>
    <row r="69" spans="2:12">
      <c r="B69" s="1">
        <v>65</v>
      </c>
      <c r="C69" s="3">
        <f>IF(B69&gt;元金均等方式!$C$4,0,(-(-元金均等方式!$C$5/元金均等方式!$C$4)))</f>
        <v>41666.666666666664</v>
      </c>
      <c r="D69" s="3">
        <f>IF(B69&gt;元金均等方式!$C$4,0,(ISPMT(元金均等方式!$C$3/12,Work!B69-1,元金均等方式!$C$4,-元金均等方式!$C$5)))</f>
        <v>4277.7777777777783</v>
      </c>
      <c r="E69" s="3">
        <f t="shared" ref="E69:E132" si="5">IF(ROUNDDOWN(C69+D69,0)&gt;F68,F68,ROUNDDOWN(C69+D69,0))</f>
        <v>45944</v>
      </c>
      <c r="F69" s="3">
        <f t="shared" si="2"/>
        <v>7291666.6666666819</v>
      </c>
      <c r="H69" s="1">
        <v>65</v>
      </c>
      <c r="I69" s="3">
        <f>IF(H69&gt;ROUNDDOWN(元金均等方式!$C$4/6,0),0,(-(-元金均等方式!$C$6/ROUNDDOWN(元金均等方式!$C$4/6,0))))</f>
        <v>0</v>
      </c>
      <c r="J69" s="3">
        <f>IF(H69&gt;ROUNDDOWN(元金均等方式!$C$4/6,0),0,(ISPMT(元金均等方式!$C$3/2,Work!H69-1,ROUNDDOWN(元金均等方式!$C$4/6,0),-元金均等方式!$C$6)))</f>
        <v>0</v>
      </c>
      <c r="K69" s="3">
        <f t="shared" si="3"/>
        <v>0</v>
      </c>
      <c r="L69" s="3">
        <f t="shared" si="4"/>
        <v>0</v>
      </c>
    </row>
    <row r="70" spans="2:12">
      <c r="B70" s="1">
        <v>66</v>
      </c>
      <c r="C70" s="3">
        <f>IF(B70&gt;元金均等方式!$C$4,0,(-(-元金均等方式!$C$5/元金均等方式!$C$4)))</f>
        <v>41666.666666666664</v>
      </c>
      <c r="D70" s="3">
        <f>IF(B70&gt;元金均等方式!$C$4,0,(ISPMT(元金均等方式!$C$3/12,Work!B70-1,元金均等方式!$C$4,-元金均等方式!$C$5)))</f>
        <v>4253.4722222222226</v>
      </c>
      <c r="E70" s="3">
        <f t="shared" si="5"/>
        <v>45920</v>
      </c>
      <c r="F70" s="3">
        <f t="shared" ref="F70:F133" si="6">F69-C70</f>
        <v>7250000.0000000149</v>
      </c>
      <c r="H70" s="1">
        <v>66</v>
      </c>
      <c r="I70" s="3">
        <f>IF(H70&gt;ROUNDDOWN(元金均等方式!$C$4/6,0),0,(-(-元金均等方式!$C$6/ROUNDDOWN(元金均等方式!$C$4/6,0))))</f>
        <v>0</v>
      </c>
      <c r="J70" s="3">
        <f>IF(H70&gt;ROUNDDOWN(元金均等方式!$C$4/6,0),0,(ISPMT(元金均等方式!$C$3/2,Work!H70-1,ROUNDDOWN(元金均等方式!$C$4/6,0),-元金均等方式!$C$6)))</f>
        <v>0</v>
      </c>
      <c r="K70" s="3">
        <f t="shared" ref="K70:K104" si="7">IF(ROUNDDOWN(I70+J70,0)&gt;L69,L69,ROUNDDOWN(I70+J70,0))</f>
        <v>0</v>
      </c>
      <c r="L70" s="3">
        <f t="shared" ref="L70:L104" si="8">L69-I70</f>
        <v>0</v>
      </c>
    </row>
    <row r="71" spans="2:12">
      <c r="B71" s="1">
        <v>67</v>
      </c>
      <c r="C71" s="3">
        <f>IF(B71&gt;元金均等方式!$C$4,0,(-(-元金均等方式!$C$5/元金均等方式!$C$4)))</f>
        <v>41666.666666666664</v>
      </c>
      <c r="D71" s="3">
        <f>IF(B71&gt;元金均等方式!$C$4,0,(ISPMT(元金均等方式!$C$3/12,Work!B71-1,元金均等方式!$C$4,-元金均等方式!$C$5)))</f>
        <v>4229.166666666667</v>
      </c>
      <c r="E71" s="3">
        <f t="shared" si="5"/>
        <v>45895</v>
      </c>
      <c r="F71" s="3">
        <f t="shared" si="6"/>
        <v>7208333.3333333479</v>
      </c>
      <c r="H71" s="1">
        <v>67</v>
      </c>
      <c r="I71" s="3">
        <f>IF(H71&gt;ROUNDDOWN(元金均等方式!$C$4/6,0),0,(-(-元金均等方式!$C$6/ROUNDDOWN(元金均等方式!$C$4/6,0))))</f>
        <v>0</v>
      </c>
      <c r="J71" s="3">
        <f>IF(H71&gt;ROUNDDOWN(元金均等方式!$C$4/6,0),0,(ISPMT(元金均等方式!$C$3/2,Work!H71-1,ROUNDDOWN(元金均等方式!$C$4/6,0),-元金均等方式!$C$6)))</f>
        <v>0</v>
      </c>
      <c r="K71" s="3">
        <f t="shared" si="7"/>
        <v>0</v>
      </c>
      <c r="L71" s="3">
        <f t="shared" si="8"/>
        <v>0</v>
      </c>
    </row>
    <row r="72" spans="2:12">
      <c r="B72" s="1">
        <v>68</v>
      </c>
      <c r="C72" s="3">
        <f>IF(B72&gt;元金均等方式!$C$4,0,(-(-元金均等方式!$C$5/元金均等方式!$C$4)))</f>
        <v>41666.666666666664</v>
      </c>
      <c r="D72" s="3">
        <f>IF(B72&gt;元金均等方式!$C$4,0,(ISPMT(元金均等方式!$C$3/12,Work!B72-1,元金均等方式!$C$4,-元金均等方式!$C$5)))</f>
        <v>4204.8611111111113</v>
      </c>
      <c r="E72" s="3">
        <f t="shared" si="5"/>
        <v>45871</v>
      </c>
      <c r="F72" s="3">
        <f t="shared" si="6"/>
        <v>7166666.6666666809</v>
      </c>
      <c r="H72" s="1">
        <v>68</v>
      </c>
      <c r="I72" s="3">
        <f>IF(H72&gt;ROUNDDOWN(元金均等方式!$C$4/6,0),0,(-(-元金均等方式!$C$6/ROUNDDOWN(元金均等方式!$C$4/6,0))))</f>
        <v>0</v>
      </c>
      <c r="J72" s="3">
        <f>IF(H72&gt;ROUNDDOWN(元金均等方式!$C$4/6,0),0,(ISPMT(元金均等方式!$C$3/2,Work!H72-1,ROUNDDOWN(元金均等方式!$C$4/6,0),-元金均等方式!$C$6)))</f>
        <v>0</v>
      </c>
      <c r="K72" s="3">
        <f t="shared" si="7"/>
        <v>0</v>
      </c>
      <c r="L72" s="3">
        <f t="shared" si="8"/>
        <v>0</v>
      </c>
    </row>
    <row r="73" spans="2:12">
      <c r="B73" s="1">
        <v>69</v>
      </c>
      <c r="C73" s="3">
        <f>IF(B73&gt;元金均等方式!$C$4,0,(-(-元金均等方式!$C$5/元金均等方式!$C$4)))</f>
        <v>41666.666666666664</v>
      </c>
      <c r="D73" s="3">
        <f>IF(B73&gt;元金均等方式!$C$4,0,(ISPMT(元金均等方式!$C$3/12,Work!B73-1,元金均等方式!$C$4,-元金均等方式!$C$5)))</f>
        <v>4180.5555555555557</v>
      </c>
      <c r="E73" s="3">
        <f t="shared" si="5"/>
        <v>45847</v>
      </c>
      <c r="F73" s="3">
        <f t="shared" si="6"/>
        <v>7125000.000000014</v>
      </c>
      <c r="H73" s="1">
        <v>69</v>
      </c>
      <c r="I73" s="3">
        <f>IF(H73&gt;ROUNDDOWN(元金均等方式!$C$4/6,0),0,(-(-元金均等方式!$C$6/ROUNDDOWN(元金均等方式!$C$4/6,0))))</f>
        <v>0</v>
      </c>
      <c r="J73" s="3">
        <f>IF(H73&gt;ROUNDDOWN(元金均等方式!$C$4/6,0),0,(ISPMT(元金均等方式!$C$3/2,Work!H73-1,ROUNDDOWN(元金均等方式!$C$4/6,0),-元金均等方式!$C$6)))</f>
        <v>0</v>
      </c>
      <c r="K73" s="3">
        <f t="shared" si="7"/>
        <v>0</v>
      </c>
      <c r="L73" s="3">
        <f t="shared" si="8"/>
        <v>0</v>
      </c>
    </row>
    <row r="74" spans="2:12">
      <c r="B74" s="1">
        <v>70</v>
      </c>
      <c r="C74" s="3">
        <f>IF(B74&gt;元金均等方式!$C$4,0,(-(-元金均等方式!$C$5/元金均等方式!$C$4)))</f>
        <v>41666.666666666664</v>
      </c>
      <c r="D74" s="3">
        <f>IF(B74&gt;元金均等方式!$C$4,0,(ISPMT(元金均等方式!$C$3/12,Work!B74-1,元金均等方式!$C$4,-元金均等方式!$C$5)))</f>
        <v>4156.2500000000009</v>
      </c>
      <c r="E74" s="3">
        <f t="shared" si="5"/>
        <v>45822</v>
      </c>
      <c r="F74" s="3">
        <f t="shared" si="6"/>
        <v>7083333.333333347</v>
      </c>
      <c r="H74" s="1">
        <v>70</v>
      </c>
      <c r="I74" s="3">
        <f>IF(H74&gt;ROUNDDOWN(元金均等方式!$C$4/6,0),0,(-(-元金均等方式!$C$6/ROUNDDOWN(元金均等方式!$C$4/6,0))))</f>
        <v>0</v>
      </c>
      <c r="J74" s="3">
        <f>IF(H74&gt;ROUNDDOWN(元金均等方式!$C$4/6,0),0,(ISPMT(元金均等方式!$C$3/2,Work!H74-1,ROUNDDOWN(元金均等方式!$C$4/6,0),-元金均等方式!$C$6)))</f>
        <v>0</v>
      </c>
      <c r="K74" s="3">
        <f t="shared" si="7"/>
        <v>0</v>
      </c>
      <c r="L74" s="3">
        <f t="shared" si="8"/>
        <v>0</v>
      </c>
    </row>
    <row r="75" spans="2:12">
      <c r="B75" s="1">
        <v>71</v>
      </c>
      <c r="C75" s="3">
        <f>IF(B75&gt;元金均等方式!$C$4,0,(-(-元金均等方式!$C$5/元金均等方式!$C$4)))</f>
        <v>41666.666666666664</v>
      </c>
      <c r="D75" s="3">
        <f>IF(B75&gt;元金均等方式!$C$4,0,(ISPMT(元金均等方式!$C$3/12,Work!B75-1,元金均等方式!$C$4,-元金均等方式!$C$5)))</f>
        <v>4131.9444444444443</v>
      </c>
      <c r="E75" s="3">
        <f t="shared" si="5"/>
        <v>45798</v>
      </c>
      <c r="F75" s="3">
        <f t="shared" si="6"/>
        <v>7041666.66666668</v>
      </c>
      <c r="H75" s="1">
        <v>71</v>
      </c>
      <c r="I75" s="3">
        <f>IF(H75&gt;ROUNDDOWN(元金均等方式!$C$4/6,0),0,(-(-元金均等方式!$C$6/ROUNDDOWN(元金均等方式!$C$4/6,0))))</f>
        <v>0</v>
      </c>
      <c r="J75" s="3">
        <f>IF(H75&gt;ROUNDDOWN(元金均等方式!$C$4/6,0),0,(ISPMT(元金均等方式!$C$3/2,Work!H75-1,ROUNDDOWN(元金均等方式!$C$4/6,0),-元金均等方式!$C$6)))</f>
        <v>0</v>
      </c>
      <c r="K75" s="3">
        <f t="shared" si="7"/>
        <v>0</v>
      </c>
      <c r="L75" s="3">
        <f t="shared" si="8"/>
        <v>0</v>
      </c>
    </row>
    <row r="76" spans="2:12">
      <c r="B76" s="1">
        <v>72</v>
      </c>
      <c r="C76" s="3">
        <f>IF(B76&gt;元金均等方式!$C$4,0,(-(-元金均等方式!$C$5/元金均等方式!$C$4)))</f>
        <v>41666.666666666664</v>
      </c>
      <c r="D76" s="3">
        <f>IF(B76&gt;元金均等方式!$C$4,0,(ISPMT(元金均等方式!$C$3/12,Work!B76-1,元金均等方式!$C$4,-元金均等方式!$C$5)))</f>
        <v>4107.6388888888887</v>
      </c>
      <c r="E76" s="3">
        <f t="shared" si="5"/>
        <v>45774</v>
      </c>
      <c r="F76" s="3">
        <f t="shared" si="6"/>
        <v>7000000.000000013</v>
      </c>
      <c r="H76" s="1">
        <v>72</v>
      </c>
      <c r="I76" s="3">
        <f>IF(H76&gt;ROUNDDOWN(元金均等方式!$C$4/6,0),0,(-(-元金均等方式!$C$6/ROUNDDOWN(元金均等方式!$C$4/6,0))))</f>
        <v>0</v>
      </c>
      <c r="J76" s="3">
        <f>IF(H76&gt;ROUNDDOWN(元金均等方式!$C$4/6,0),0,(ISPMT(元金均等方式!$C$3/2,Work!H76-1,ROUNDDOWN(元金均等方式!$C$4/6,0),-元金均等方式!$C$6)))</f>
        <v>0</v>
      </c>
      <c r="K76" s="3">
        <f t="shared" si="7"/>
        <v>0</v>
      </c>
      <c r="L76" s="3">
        <f t="shared" si="8"/>
        <v>0</v>
      </c>
    </row>
    <row r="77" spans="2:12">
      <c r="B77" s="1">
        <v>73</v>
      </c>
      <c r="C77" s="3">
        <f>IF(B77&gt;元金均等方式!$C$4,0,(-(-元金均等方式!$C$5/元金均等方式!$C$4)))</f>
        <v>41666.666666666664</v>
      </c>
      <c r="D77" s="3">
        <f>IF(B77&gt;元金均等方式!$C$4,0,(ISPMT(元金均等方式!$C$3/12,Work!B77-1,元金均等方式!$C$4,-元金均等方式!$C$5)))</f>
        <v>4083.3333333333339</v>
      </c>
      <c r="E77" s="3">
        <f t="shared" si="5"/>
        <v>45750</v>
      </c>
      <c r="F77" s="3">
        <f t="shared" si="6"/>
        <v>6958333.3333333461</v>
      </c>
      <c r="H77" s="1">
        <v>73</v>
      </c>
      <c r="I77" s="3">
        <f>IF(H77&gt;ROUNDDOWN(元金均等方式!$C$4/6,0),0,(-(-元金均等方式!$C$6/ROUNDDOWN(元金均等方式!$C$4/6,0))))</f>
        <v>0</v>
      </c>
      <c r="J77" s="3">
        <f>IF(H77&gt;ROUNDDOWN(元金均等方式!$C$4/6,0),0,(ISPMT(元金均等方式!$C$3/2,Work!H77-1,ROUNDDOWN(元金均等方式!$C$4/6,0),-元金均等方式!$C$6)))</f>
        <v>0</v>
      </c>
      <c r="K77" s="3">
        <f t="shared" si="7"/>
        <v>0</v>
      </c>
      <c r="L77" s="3">
        <f t="shared" si="8"/>
        <v>0</v>
      </c>
    </row>
    <row r="78" spans="2:12">
      <c r="B78" s="1">
        <v>74</v>
      </c>
      <c r="C78" s="3">
        <f>IF(B78&gt;元金均等方式!$C$4,0,(-(-元金均等方式!$C$5/元金均等方式!$C$4)))</f>
        <v>41666.666666666664</v>
      </c>
      <c r="D78" s="3">
        <f>IF(B78&gt;元金均等方式!$C$4,0,(ISPMT(元金均等方式!$C$3/12,Work!B78-1,元金均等方式!$C$4,-元金均等方式!$C$5)))</f>
        <v>4059.0277777777783</v>
      </c>
      <c r="E78" s="3">
        <f t="shared" si="5"/>
        <v>45725</v>
      </c>
      <c r="F78" s="3">
        <f t="shared" si="6"/>
        <v>6916666.6666666791</v>
      </c>
      <c r="H78" s="1">
        <v>74</v>
      </c>
      <c r="I78" s="3">
        <f>IF(H78&gt;ROUNDDOWN(元金均等方式!$C$4/6,0),0,(-(-元金均等方式!$C$6/ROUNDDOWN(元金均等方式!$C$4/6,0))))</f>
        <v>0</v>
      </c>
      <c r="J78" s="3">
        <f>IF(H78&gt;ROUNDDOWN(元金均等方式!$C$4/6,0),0,(ISPMT(元金均等方式!$C$3/2,Work!H78-1,ROUNDDOWN(元金均等方式!$C$4/6,0),-元金均等方式!$C$6)))</f>
        <v>0</v>
      </c>
      <c r="K78" s="3">
        <f t="shared" si="7"/>
        <v>0</v>
      </c>
      <c r="L78" s="3">
        <f t="shared" si="8"/>
        <v>0</v>
      </c>
    </row>
    <row r="79" spans="2:12">
      <c r="B79" s="1">
        <v>75</v>
      </c>
      <c r="C79" s="3">
        <f>IF(B79&gt;元金均等方式!$C$4,0,(-(-元金均等方式!$C$5/元金均等方式!$C$4)))</f>
        <v>41666.666666666664</v>
      </c>
      <c r="D79" s="3">
        <f>IF(B79&gt;元金均等方式!$C$4,0,(ISPMT(元金均等方式!$C$3/12,Work!B79-1,元金均等方式!$C$4,-元金均等方式!$C$5)))</f>
        <v>4034.7222222222222</v>
      </c>
      <c r="E79" s="3">
        <f t="shared" si="5"/>
        <v>45701</v>
      </c>
      <c r="F79" s="3">
        <f t="shared" si="6"/>
        <v>6875000.0000000121</v>
      </c>
      <c r="H79" s="1">
        <v>75</v>
      </c>
      <c r="I79" s="3">
        <f>IF(H79&gt;ROUNDDOWN(元金均等方式!$C$4/6,0),0,(-(-元金均等方式!$C$6/ROUNDDOWN(元金均等方式!$C$4/6,0))))</f>
        <v>0</v>
      </c>
      <c r="J79" s="3">
        <f>IF(H79&gt;ROUNDDOWN(元金均等方式!$C$4/6,0),0,(ISPMT(元金均等方式!$C$3/2,Work!H79-1,ROUNDDOWN(元金均等方式!$C$4/6,0),-元金均等方式!$C$6)))</f>
        <v>0</v>
      </c>
      <c r="K79" s="3">
        <f t="shared" si="7"/>
        <v>0</v>
      </c>
      <c r="L79" s="3">
        <f t="shared" si="8"/>
        <v>0</v>
      </c>
    </row>
    <row r="80" spans="2:12">
      <c r="B80" s="1">
        <v>76</v>
      </c>
      <c r="C80" s="3">
        <f>IF(B80&gt;元金均等方式!$C$4,0,(-(-元金均等方式!$C$5/元金均等方式!$C$4)))</f>
        <v>41666.666666666664</v>
      </c>
      <c r="D80" s="3">
        <f>IF(B80&gt;元金均等方式!$C$4,0,(ISPMT(元金均等方式!$C$3/12,Work!B80-1,元金均等方式!$C$4,-元金均等方式!$C$5)))</f>
        <v>4010.416666666667</v>
      </c>
      <c r="E80" s="3">
        <f t="shared" si="5"/>
        <v>45677</v>
      </c>
      <c r="F80" s="3">
        <f t="shared" si="6"/>
        <v>6833333.3333333451</v>
      </c>
      <c r="H80" s="1">
        <v>76</v>
      </c>
      <c r="I80" s="3">
        <f>IF(H80&gt;ROUNDDOWN(元金均等方式!$C$4/6,0),0,(-(-元金均等方式!$C$6/ROUNDDOWN(元金均等方式!$C$4/6,0))))</f>
        <v>0</v>
      </c>
      <c r="J80" s="3">
        <f>IF(H80&gt;ROUNDDOWN(元金均等方式!$C$4/6,0),0,(ISPMT(元金均等方式!$C$3/2,Work!H80-1,ROUNDDOWN(元金均等方式!$C$4/6,0),-元金均等方式!$C$6)))</f>
        <v>0</v>
      </c>
      <c r="K80" s="3">
        <f t="shared" si="7"/>
        <v>0</v>
      </c>
      <c r="L80" s="3">
        <f t="shared" si="8"/>
        <v>0</v>
      </c>
    </row>
    <row r="81" spans="2:12">
      <c r="B81" s="1">
        <v>77</v>
      </c>
      <c r="C81" s="3">
        <f>IF(B81&gt;元金均等方式!$C$4,0,(-(-元金均等方式!$C$5/元金均等方式!$C$4)))</f>
        <v>41666.666666666664</v>
      </c>
      <c r="D81" s="3">
        <f>IF(B81&gt;元金均等方式!$C$4,0,(ISPMT(元金均等方式!$C$3/12,Work!B81-1,元金均等方式!$C$4,-元金均等方式!$C$5)))</f>
        <v>3986.1111111111113</v>
      </c>
      <c r="E81" s="3">
        <f t="shared" si="5"/>
        <v>45652</v>
      </c>
      <c r="F81" s="3">
        <f t="shared" si="6"/>
        <v>6791666.6666666782</v>
      </c>
      <c r="H81" s="1">
        <v>77</v>
      </c>
      <c r="I81" s="3">
        <f>IF(H81&gt;ROUNDDOWN(元金均等方式!$C$4/6,0),0,(-(-元金均等方式!$C$6/ROUNDDOWN(元金均等方式!$C$4/6,0))))</f>
        <v>0</v>
      </c>
      <c r="J81" s="3">
        <f>IF(H81&gt;ROUNDDOWN(元金均等方式!$C$4/6,0),0,(ISPMT(元金均等方式!$C$3/2,Work!H81-1,ROUNDDOWN(元金均等方式!$C$4/6,0),-元金均等方式!$C$6)))</f>
        <v>0</v>
      </c>
      <c r="K81" s="3">
        <f t="shared" si="7"/>
        <v>0</v>
      </c>
      <c r="L81" s="3">
        <f t="shared" si="8"/>
        <v>0</v>
      </c>
    </row>
    <row r="82" spans="2:12">
      <c r="B82" s="1">
        <v>78</v>
      </c>
      <c r="C82" s="3">
        <f>IF(B82&gt;元金均等方式!$C$4,0,(-(-元金均等方式!$C$5/元金均等方式!$C$4)))</f>
        <v>41666.666666666664</v>
      </c>
      <c r="D82" s="3">
        <f>IF(B82&gt;元金均等方式!$C$4,0,(ISPMT(元金均等方式!$C$3/12,Work!B82-1,元金均等方式!$C$4,-元金均等方式!$C$5)))</f>
        <v>3961.8055555555557</v>
      </c>
      <c r="E82" s="3">
        <f t="shared" si="5"/>
        <v>45628</v>
      </c>
      <c r="F82" s="3">
        <f t="shared" si="6"/>
        <v>6750000.0000000112</v>
      </c>
      <c r="H82" s="1">
        <v>78</v>
      </c>
      <c r="I82" s="3">
        <f>IF(H82&gt;ROUNDDOWN(元金均等方式!$C$4/6,0),0,(-(-元金均等方式!$C$6/ROUNDDOWN(元金均等方式!$C$4/6,0))))</f>
        <v>0</v>
      </c>
      <c r="J82" s="3">
        <f>IF(H82&gt;ROUNDDOWN(元金均等方式!$C$4/6,0),0,(ISPMT(元金均等方式!$C$3/2,Work!H82-1,ROUNDDOWN(元金均等方式!$C$4/6,0),-元金均等方式!$C$6)))</f>
        <v>0</v>
      </c>
      <c r="K82" s="3">
        <f t="shared" si="7"/>
        <v>0</v>
      </c>
      <c r="L82" s="3">
        <f t="shared" si="8"/>
        <v>0</v>
      </c>
    </row>
    <row r="83" spans="2:12">
      <c r="B83" s="1">
        <v>79</v>
      </c>
      <c r="C83" s="3">
        <f>IF(B83&gt;元金均等方式!$C$4,0,(-(-元金均等方式!$C$5/元金均等方式!$C$4)))</f>
        <v>41666.666666666664</v>
      </c>
      <c r="D83" s="3">
        <f>IF(B83&gt;元金均等方式!$C$4,0,(ISPMT(元金均等方式!$C$3/12,Work!B83-1,元金均等方式!$C$4,-元金均等方式!$C$5)))</f>
        <v>3937.5000000000005</v>
      </c>
      <c r="E83" s="3">
        <f t="shared" si="5"/>
        <v>45604</v>
      </c>
      <c r="F83" s="3">
        <f t="shared" si="6"/>
        <v>6708333.3333333442</v>
      </c>
      <c r="H83" s="1">
        <v>79</v>
      </c>
      <c r="I83" s="3">
        <f>IF(H83&gt;ROUNDDOWN(元金均等方式!$C$4/6,0),0,(-(-元金均等方式!$C$6/ROUNDDOWN(元金均等方式!$C$4/6,0))))</f>
        <v>0</v>
      </c>
      <c r="J83" s="3">
        <f>IF(H83&gt;ROUNDDOWN(元金均等方式!$C$4/6,0),0,(ISPMT(元金均等方式!$C$3/2,Work!H83-1,ROUNDDOWN(元金均等方式!$C$4/6,0),-元金均等方式!$C$6)))</f>
        <v>0</v>
      </c>
      <c r="K83" s="3">
        <f t="shared" si="7"/>
        <v>0</v>
      </c>
      <c r="L83" s="3">
        <f t="shared" si="8"/>
        <v>0</v>
      </c>
    </row>
    <row r="84" spans="2:12">
      <c r="B84" s="1">
        <v>80</v>
      </c>
      <c r="C84" s="3">
        <f>IF(B84&gt;元金均等方式!$C$4,0,(-(-元金均等方式!$C$5/元金均等方式!$C$4)))</f>
        <v>41666.666666666664</v>
      </c>
      <c r="D84" s="3">
        <f>IF(B84&gt;元金均等方式!$C$4,0,(ISPMT(元金均等方式!$C$3/12,Work!B84-1,元金均等方式!$C$4,-元金均等方式!$C$5)))</f>
        <v>3913.1944444444448</v>
      </c>
      <c r="E84" s="3">
        <f t="shared" si="5"/>
        <v>45579</v>
      </c>
      <c r="F84" s="3">
        <f t="shared" si="6"/>
        <v>6666666.6666666772</v>
      </c>
      <c r="H84" s="1">
        <v>80</v>
      </c>
      <c r="I84" s="3">
        <f>IF(H84&gt;ROUNDDOWN(元金均等方式!$C$4/6,0),0,(-(-元金均等方式!$C$6/ROUNDDOWN(元金均等方式!$C$4/6,0))))</f>
        <v>0</v>
      </c>
      <c r="J84" s="3">
        <f>IF(H84&gt;ROUNDDOWN(元金均等方式!$C$4/6,0),0,(ISPMT(元金均等方式!$C$3/2,Work!H84-1,ROUNDDOWN(元金均等方式!$C$4/6,0),-元金均等方式!$C$6)))</f>
        <v>0</v>
      </c>
      <c r="K84" s="3">
        <f t="shared" si="7"/>
        <v>0</v>
      </c>
      <c r="L84" s="3">
        <f t="shared" si="8"/>
        <v>0</v>
      </c>
    </row>
    <row r="85" spans="2:12">
      <c r="B85" s="1">
        <v>81</v>
      </c>
      <c r="C85" s="3">
        <f>IF(B85&gt;元金均等方式!$C$4,0,(-(-元金均等方式!$C$5/元金均等方式!$C$4)))</f>
        <v>41666.666666666664</v>
      </c>
      <c r="D85" s="3">
        <f>IF(B85&gt;元金均等方式!$C$4,0,(ISPMT(元金均等方式!$C$3/12,Work!B85-1,元金均等方式!$C$4,-元金均等方式!$C$5)))</f>
        <v>3888.8888888888891</v>
      </c>
      <c r="E85" s="3">
        <f t="shared" si="5"/>
        <v>45555</v>
      </c>
      <c r="F85" s="3">
        <f t="shared" si="6"/>
        <v>6625000.0000000102</v>
      </c>
      <c r="H85" s="1">
        <v>81</v>
      </c>
      <c r="I85" s="3">
        <f>IF(H85&gt;ROUNDDOWN(元金均等方式!$C$4/6,0),0,(-(-元金均等方式!$C$6/ROUNDDOWN(元金均等方式!$C$4/6,0))))</f>
        <v>0</v>
      </c>
      <c r="J85" s="3">
        <f>IF(H85&gt;ROUNDDOWN(元金均等方式!$C$4/6,0),0,(ISPMT(元金均等方式!$C$3/2,Work!H85-1,ROUNDDOWN(元金均等方式!$C$4/6,0),-元金均等方式!$C$6)))</f>
        <v>0</v>
      </c>
      <c r="K85" s="3">
        <f t="shared" si="7"/>
        <v>0</v>
      </c>
      <c r="L85" s="3">
        <f t="shared" si="8"/>
        <v>0</v>
      </c>
    </row>
    <row r="86" spans="2:12">
      <c r="B86" s="1">
        <v>82</v>
      </c>
      <c r="C86" s="3">
        <f>IF(B86&gt;元金均等方式!$C$4,0,(-(-元金均等方式!$C$5/元金均等方式!$C$4)))</f>
        <v>41666.666666666664</v>
      </c>
      <c r="D86" s="3">
        <f>IF(B86&gt;元金均等方式!$C$4,0,(ISPMT(元金均等方式!$C$3/12,Work!B86-1,元金均等方式!$C$4,-元金均等方式!$C$5)))</f>
        <v>3864.5833333333339</v>
      </c>
      <c r="E86" s="3">
        <f t="shared" si="5"/>
        <v>45531</v>
      </c>
      <c r="F86" s="3">
        <f t="shared" si="6"/>
        <v>6583333.3333333433</v>
      </c>
      <c r="H86" s="1">
        <v>82</v>
      </c>
      <c r="I86" s="3">
        <f>IF(H86&gt;ROUNDDOWN(元金均等方式!$C$4/6,0),0,(-(-元金均等方式!$C$6/ROUNDDOWN(元金均等方式!$C$4/6,0))))</f>
        <v>0</v>
      </c>
      <c r="J86" s="3">
        <f>IF(H86&gt;ROUNDDOWN(元金均等方式!$C$4/6,0),0,(ISPMT(元金均等方式!$C$3/2,Work!H86-1,ROUNDDOWN(元金均等方式!$C$4/6,0),-元金均等方式!$C$6)))</f>
        <v>0</v>
      </c>
      <c r="K86" s="3">
        <f t="shared" si="7"/>
        <v>0</v>
      </c>
      <c r="L86" s="3">
        <f t="shared" si="8"/>
        <v>0</v>
      </c>
    </row>
    <row r="87" spans="2:12">
      <c r="B87" s="1">
        <v>83</v>
      </c>
      <c r="C87" s="3">
        <f>IF(B87&gt;元金均等方式!$C$4,0,(-(-元金均等方式!$C$5/元金均等方式!$C$4)))</f>
        <v>41666.666666666664</v>
      </c>
      <c r="D87" s="3">
        <f>IF(B87&gt;元金均等方式!$C$4,0,(ISPMT(元金均等方式!$C$3/12,Work!B87-1,元金均等方式!$C$4,-元金均等方式!$C$5)))</f>
        <v>3840.2777777777783</v>
      </c>
      <c r="E87" s="3">
        <f t="shared" si="5"/>
        <v>45506</v>
      </c>
      <c r="F87" s="3">
        <f t="shared" si="6"/>
        <v>6541666.6666666763</v>
      </c>
      <c r="H87" s="1">
        <v>83</v>
      </c>
      <c r="I87" s="3">
        <f>IF(H87&gt;ROUNDDOWN(元金均等方式!$C$4/6,0),0,(-(-元金均等方式!$C$6/ROUNDDOWN(元金均等方式!$C$4/6,0))))</f>
        <v>0</v>
      </c>
      <c r="J87" s="3">
        <f>IF(H87&gt;ROUNDDOWN(元金均等方式!$C$4/6,0),0,(ISPMT(元金均等方式!$C$3/2,Work!H87-1,ROUNDDOWN(元金均等方式!$C$4/6,0),-元金均等方式!$C$6)))</f>
        <v>0</v>
      </c>
      <c r="K87" s="3">
        <f t="shared" si="7"/>
        <v>0</v>
      </c>
      <c r="L87" s="3">
        <f t="shared" si="8"/>
        <v>0</v>
      </c>
    </row>
    <row r="88" spans="2:12">
      <c r="B88" s="1">
        <v>84</v>
      </c>
      <c r="C88" s="3">
        <f>IF(B88&gt;元金均等方式!$C$4,0,(-(-元金均等方式!$C$5/元金均等方式!$C$4)))</f>
        <v>41666.666666666664</v>
      </c>
      <c r="D88" s="3">
        <f>IF(B88&gt;元金均等方式!$C$4,0,(ISPMT(元金均等方式!$C$3/12,Work!B88-1,元金均等方式!$C$4,-元金均等方式!$C$5)))</f>
        <v>3815.9722222222222</v>
      </c>
      <c r="E88" s="3">
        <f t="shared" si="5"/>
        <v>45482</v>
      </c>
      <c r="F88" s="3">
        <f t="shared" si="6"/>
        <v>6500000.0000000093</v>
      </c>
      <c r="H88" s="1">
        <v>84</v>
      </c>
      <c r="I88" s="3">
        <f>IF(H88&gt;ROUNDDOWN(元金均等方式!$C$4/6,0),0,(-(-元金均等方式!$C$6/ROUNDDOWN(元金均等方式!$C$4/6,0))))</f>
        <v>0</v>
      </c>
      <c r="J88" s="3">
        <f>IF(H88&gt;ROUNDDOWN(元金均等方式!$C$4/6,0),0,(ISPMT(元金均等方式!$C$3/2,Work!H88-1,ROUNDDOWN(元金均等方式!$C$4/6,0),-元金均等方式!$C$6)))</f>
        <v>0</v>
      </c>
      <c r="K88" s="3">
        <f t="shared" si="7"/>
        <v>0</v>
      </c>
      <c r="L88" s="3">
        <f t="shared" si="8"/>
        <v>0</v>
      </c>
    </row>
    <row r="89" spans="2:12">
      <c r="B89" s="1">
        <v>85</v>
      </c>
      <c r="C89" s="3">
        <f>IF(B89&gt;元金均等方式!$C$4,0,(-(-元金均等方式!$C$5/元金均等方式!$C$4)))</f>
        <v>41666.666666666664</v>
      </c>
      <c r="D89" s="3">
        <f>IF(B89&gt;元金均等方式!$C$4,0,(ISPMT(元金均等方式!$C$3/12,Work!B89-1,元金均等方式!$C$4,-元金均等方式!$C$5)))</f>
        <v>3791.666666666667</v>
      </c>
      <c r="E89" s="3">
        <f t="shared" si="5"/>
        <v>45458</v>
      </c>
      <c r="F89" s="3">
        <f t="shared" si="6"/>
        <v>6458333.3333333423</v>
      </c>
      <c r="H89" s="1">
        <v>85</v>
      </c>
      <c r="I89" s="3">
        <f>IF(H89&gt;ROUNDDOWN(元金均等方式!$C$4/6,0),0,(-(-元金均等方式!$C$6/ROUNDDOWN(元金均等方式!$C$4/6,0))))</f>
        <v>0</v>
      </c>
      <c r="J89" s="3">
        <f>IF(H89&gt;ROUNDDOWN(元金均等方式!$C$4/6,0),0,(ISPMT(元金均等方式!$C$3/2,Work!H89-1,ROUNDDOWN(元金均等方式!$C$4/6,0),-元金均等方式!$C$6)))</f>
        <v>0</v>
      </c>
      <c r="K89" s="3">
        <f t="shared" si="7"/>
        <v>0</v>
      </c>
      <c r="L89" s="3">
        <f t="shared" si="8"/>
        <v>0</v>
      </c>
    </row>
    <row r="90" spans="2:12">
      <c r="B90" s="1">
        <v>86</v>
      </c>
      <c r="C90" s="3">
        <f>IF(B90&gt;元金均等方式!$C$4,0,(-(-元金均等方式!$C$5/元金均等方式!$C$4)))</f>
        <v>41666.666666666664</v>
      </c>
      <c r="D90" s="3">
        <f>IF(B90&gt;元金均等方式!$C$4,0,(ISPMT(元金均等方式!$C$3/12,Work!B90-1,元金均等方式!$C$4,-元金均等方式!$C$5)))</f>
        <v>3767.3611111111113</v>
      </c>
      <c r="E90" s="3">
        <f t="shared" si="5"/>
        <v>45434</v>
      </c>
      <c r="F90" s="3">
        <f t="shared" si="6"/>
        <v>6416666.6666666754</v>
      </c>
      <c r="H90" s="1">
        <v>86</v>
      </c>
      <c r="I90" s="3">
        <f>IF(H90&gt;ROUNDDOWN(元金均等方式!$C$4/6,0),0,(-(-元金均等方式!$C$6/ROUNDDOWN(元金均等方式!$C$4/6,0))))</f>
        <v>0</v>
      </c>
      <c r="J90" s="3">
        <f>IF(H90&gt;ROUNDDOWN(元金均等方式!$C$4/6,0),0,(ISPMT(元金均等方式!$C$3/2,Work!H90-1,ROUNDDOWN(元金均等方式!$C$4/6,0),-元金均等方式!$C$6)))</f>
        <v>0</v>
      </c>
      <c r="K90" s="3">
        <f t="shared" si="7"/>
        <v>0</v>
      </c>
      <c r="L90" s="3">
        <f t="shared" si="8"/>
        <v>0</v>
      </c>
    </row>
    <row r="91" spans="2:12">
      <c r="B91" s="1">
        <v>87</v>
      </c>
      <c r="C91" s="3">
        <f>IF(B91&gt;元金均等方式!$C$4,0,(-(-元金均等方式!$C$5/元金均等方式!$C$4)))</f>
        <v>41666.666666666664</v>
      </c>
      <c r="D91" s="3">
        <f>IF(B91&gt;元金均等方式!$C$4,0,(ISPMT(元金均等方式!$C$3/12,Work!B91-1,元金均等方式!$C$4,-元金均等方式!$C$5)))</f>
        <v>3743.0555555555557</v>
      </c>
      <c r="E91" s="3">
        <f t="shared" si="5"/>
        <v>45409</v>
      </c>
      <c r="F91" s="3">
        <f t="shared" si="6"/>
        <v>6375000.0000000084</v>
      </c>
      <c r="H91" s="1">
        <v>87</v>
      </c>
      <c r="I91" s="3">
        <f>IF(H91&gt;ROUNDDOWN(元金均等方式!$C$4/6,0),0,(-(-元金均等方式!$C$6/ROUNDDOWN(元金均等方式!$C$4/6,0))))</f>
        <v>0</v>
      </c>
      <c r="J91" s="3">
        <f>IF(H91&gt;ROUNDDOWN(元金均等方式!$C$4/6,0),0,(ISPMT(元金均等方式!$C$3/2,Work!H91-1,ROUNDDOWN(元金均等方式!$C$4/6,0),-元金均等方式!$C$6)))</f>
        <v>0</v>
      </c>
      <c r="K91" s="3">
        <f t="shared" si="7"/>
        <v>0</v>
      </c>
      <c r="L91" s="3">
        <f t="shared" si="8"/>
        <v>0</v>
      </c>
    </row>
    <row r="92" spans="2:12">
      <c r="B92" s="1">
        <v>88</v>
      </c>
      <c r="C92" s="3">
        <f>IF(B92&gt;元金均等方式!$C$4,0,(-(-元金均等方式!$C$5/元金均等方式!$C$4)))</f>
        <v>41666.666666666664</v>
      </c>
      <c r="D92" s="3">
        <f>IF(B92&gt;元金均等方式!$C$4,0,(ISPMT(元金均等方式!$C$3/12,Work!B92-1,元金均等方式!$C$4,-元金均等方式!$C$5)))</f>
        <v>3718.7500000000005</v>
      </c>
      <c r="E92" s="3">
        <f t="shared" si="5"/>
        <v>45385</v>
      </c>
      <c r="F92" s="3">
        <f t="shared" si="6"/>
        <v>6333333.3333333414</v>
      </c>
      <c r="H92" s="1">
        <v>88</v>
      </c>
      <c r="I92" s="3">
        <f>IF(H92&gt;ROUNDDOWN(元金均等方式!$C$4/6,0),0,(-(-元金均等方式!$C$6/ROUNDDOWN(元金均等方式!$C$4/6,0))))</f>
        <v>0</v>
      </c>
      <c r="J92" s="3">
        <f>IF(H92&gt;ROUNDDOWN(元金均等方式!$C$4/6,0),0,(ISPMT(元金均等方式!$C$3/2,Work!H92-1,ROUNDDOWN(元金均等方式!$C$4/6,0),-元金均等方式!$C$6)))</f>
        <v>0</v>
      </c>
      <c r="K92" s="3">
        <f t="shared" si="7"/>
        <v>0</v>
      </c>
      <c r="L92" s="3">
        <f t="shared" si="8"/>
        <v>0</v>
      </c>
    </row>
    <row r="93" spans="2:12">
      <c r="B93" s="1">
        <v>89</v>
      </c>
      <c r="C93" s="3">
        <f>IF(B93&gt;元金均等方式!$C$4,0,(-(-元金均等方式!$C$5/元金均等方式!$C$4)))</f>
        <v>41666.666666666664</v>
      </c>
      <c r="D93" s="3">
        <f>IF(B93&gt;元金均等方式!$C$4,0,(ISPMT(元金均等方式!$C$3/12,Work!B93-1,元金均等方式!$C$4,-元金均等方式!$C$5)))</f>
        <v>3694.4444444444448</v>
      </c>
      <c r="E93" s="3">
        <f t="shared" si="5"/>
        <v>45361</v>
      </c>
      <c r="F93" s="3">
        <f t="shared" si="6"/>
        <v>6291666.6666666744</v>
      </c>
      <c r="H93" s="1">
        <v>89</v>
      </c>
      <c r="I93" s="3">
        <f>IF(H93&gt;ROUNDDOWN(元金均等方式!$C$4/6,0),0,(-(-元金均等方式!$C$6/ROUNDDOWN(元金均等方式!$C$4/6,0))))</f>
        <v>0</v>
      </c>
      <c r="J93" s="3">
        <f>IF(H93&gt;ROUNDDOWN(元金均等方式!$C$4/6,0),0,(ISPMT(元金均等方式!$C$3/2,Work!H93-1,ROUNDDOWN(元金均等方式!$C$4/6,0),-元金均等方式!$C$6)))</f>
        <v>0</v>
      </c>
      <c r="K93" s="3">
        <f t="shared" si="7"/>
        <v>0</v>
      </c>
      <c r="L93" s="3">
        <f t="shared" si="8"/>
        <v>0</v>
      </c>
    </row>
    <row r="94" spans="2:12">
      <c r="B94" s="1">
        <v>90</v>
      </c>
      <c r="C94" s="3">
        <f>IF(B94&gt;元金均等方式!$C$4,0,(-(-元金均等方式!$C$5/元金均等方式!$C$4)))</f>
        <v>41666.666666666664</v>
      </c>
      <c r="D94" s="3">
        <f>IF(B94&gt;元金均等方式!$C$4,0,(ISPMT(元金均等方式!$C$3/12,Work!B94-1,元金均等方式!$C$4,-元金均等方式!$C$5)))</f>
        <v>3670.1388888888891</v>
      </c>
      <c r="E94" s="3">
        <f t="shared" si="5"/>
        <v>45336</v>
      </c>
      <c r="F94" s="3">
        <f t="shared" si="6"/>
        <v>6250000.0000000075</v>
      </c>
      <c r="H94" s="1">
        <v>90</v>
      </c>
      <c r="I94" s="3">
        <f>IF(H94&gt;ROUNDDOWN(元金均等方式!$C$4/6,0),0,(-(-元金均等方式!$C$6/ROUNDDOWN(元金均等方式!$C$4/6,0))))</f>
        <v>0</v>
      </c>
      <c r="J94" s="3">
        <f>IF(H94&gt;ROUNDDOWN(元金均等方式!$C$4/6,0),0,(ISPMT(元金均等方式!$C$3/2,Work!H94-1,ROUNDDOWN(元金均等方式!$C$4/6,0),-元金均等方式!$C$6)))</f>
        <v>0</v>
      </c>
      <c r="K94" s="3">
        <f t="shared" si="7"/>
        <v>0</v>
      </c>
      <c r="L94" s="3">
        <f t="shared" si="8"/>
        <v>0</v>
      </c>
    </row>
    <row r="95" spans="2:12">
      <c r="B95" s="1">
        <v>91</v>
      </c>
      <c r="C95" s="3">
        <f>IF(B95&gt;元金均等方式!$C$4,0,(-(-元金均等方式!$C$5/元金均等方式!$C$4)))</f>
        <v>41666.666666666664</v>
      </c>
      <c r="D95" s="3">
        <f>IF(B95&gt;元金均等方式!$C$4,0,(ISPMT(元金均等方式!$C$3/12,Work!B95-1,元金均等方式!$C$4,-元金均等方式!$C$5)))</f>
        <v>3645.8333333333339</v>
      </c>
      <c r="E95" s="3">
        <f t="shared" si="5"/>
        <v>45312</v>
      </c>
      <c r="F95" s="3">
        <f t="shared" si="6"/>
        <v>6208333.3333333405</v>
      </c>
      <c r="H95" s="1">
        <v>91</v>
      </c>
      <c r="I95" s="3">
        <f>IF(H95&gt;ROUNDDOWN(元金均等方式!$C$4/6,0),0,(-(-元金均等方式!$C$6/ROUNDDOWN(元金均等方式!$C$4/6,0))))</f>
        <v>0</v>
      </c>
      <c r="J95" s="3">
        <f>IF(H95&gt;ROUNDDOWN(元金均等方式!$C$4/6,0),0,(ISPMT(元金均等方式!$C$3/2,Work!H95-1,ROUNDDOWN(元金均等方式!$C$4/6,0),-元金均等方式!$C$6)))</f>
        <v>0</v>
      </c>
      <c r="K95" s="3">
        <f t="shared" si="7"/>
        <v>0</v>
      </c>
      <c r="L95" s="3">
        <f t="shared" si="8"/>
        <v>0</v>
      </c>
    </row>
    <row r="96" spans="2:12">
      <c r="B96" s="1">
        <v>92</v>
      </c>
      <c r="C96" s="3">
        <f>IF(B96&gt;元金均等方式!$C$4,0,(-(-元金均等方式!$C$5/元金均等方式!$C$4)))</f>
        <v>41666.666666666664</v>
      </c>
      <c r="D96" s="3">
        <f>IF(B96&gt;元金均等方式!$C$4,0,(ISPMT(元金均等方式!$C$3/12,Work!B96-1,元金均等方式!$C$4,-元金均等方式!$C$5)))</f>
        <v>3621.5277777777783</v>
      </c>
      <c r="E96" s="3">
        <f t="shared" si="5"/>
        <v>45288</v>
      </c>
      <c r="F96" s="3">
        <f t="shared" si="6"/>
        <v>6166666.6666666735</v>
      </c>
      <c r="H96" s="1">
        <v>92</v>
      </c>
      <c r="I96" s="3">
        <f>IF(H96&gt;ROUNDDOWN(元金均等方式!$C$4/6,0),0,(-(-元金均等方式!$C$6/ROUNDDOWN(元金均等方式!$C$4/6,0))))</f>
        <v>0</v>
      </c>
      <c r="J96" s="3">
        <f>IF(H96&gt;ROUNDDOWN(元金均等方式!$C$4/6,0),0,(ISPMT(元金均等方式!$C$3/2,Work!H96-1,ROUNDDOWN(元金均等方式!$C$4/6,0),-元金均等方式!$C$6)))</f>
        <v>0</v>
      </c>
      <c r="K96" s="3">
        <f t="shared" si="7"/>
        <v>0</v>
      </c>
      <c r="L96" s="3">
        <f t="shared" si="8"/>
        <v>0</v>
      </c>
    </row>
    <row r="97" spans="2:12">
      <c r="B97" s="1">
        <v>93</v>
      </c>
      <c r="C97" s="3">
        <f>IF(B97&gt;元金均等方式!$C$4,0,(-(-元金均等方式!$C$5/元金均等方式!$C$4)))</f>
        <v>41666.666666666664</v>
      </c>
      <c r="D97" s="3">
        <f>IF(B97&gt;元金均等方式!$C$4,0,(ISPMT(元金均等方式!$C$3/12,Work!B97-1,元金均等方式!$C$4,-元金均等方式!$C$5)))</f>
        <v>3597.2222222222222</v>
      </c>
      <c r="E97" s="3">
        <f t="shared" si="5"/>
        <v>45263</v>
      </c>
      <c r="F97" s="3">
        <f t="shared" si="6"/>
        <v>6125000.0000000065</v>
      </c>
      <c r="H97" s="1">
        <v>93</v>
      </c>
      <c r="I97" s="3">
        <f>IF(H97&gt;ROUNDDOWN(元金均等方式!$C$4/6,0),0,(-(-元金均等方式!$C$6/ROUNDDOWN(元金均等方式!$C$4/6,0))))</f>
        <v>0</v>
      </c>
      <c r="J97" s="3">
        <f>IF(H97&gt;ROUNDDOWN(元金均等方式!$C$4/6,0),0,(ISPMT(元金均等方式!$C$3/2,Work!H97-1,ROUNDDOWN(元金均等方式!$C$4/6,0),-元金均等方式!$C$6)))</f>
        <v>0</v>
      </c>
      <c r="K97" s="3">
        <f t="shared" si="7"/>
        <v>0</v>
      </c>
      <c r="L97" s="3">
        <f t="shared" si="8"/>
        <v>0</v>
      </c>
    </row>
    <row r="98" spans="2:12">
      <c r="B98" s="1">
        <v>94</v>
      </c>
      <c r="C98" s="3">
        <f>IF(B98&gt;元金均等方式!$C$4,0,(-(-元金均等方式!$C$5/元金均等方式!$C$4)))</f>
        <v>41666.666666666664</v>
      </c>
      <c r="D98" s="3">
        <f>IF(B98&gt;元金均等方式!$C$4,0,(ISPMT(元金均等方式!$C$3/12,Work!B98-1,元金均等方式!$C$4,-元金均等方式!$C$5)))</f>
        <v>3572.916666666667</v>
      </c>
      <c r="E98" s="3">
        <f t="shared" si="5"/>
        <v>45239</v>
      </c>
      <c r="F98" s="3">
        <f t="shared" si="6"/>
        <v>6083333.3333333395</v>
      </c>
      <c r="H98" s="1">
        <v>94</v>
      </c>
      <c r="I98" s="3">
        <f>IF(H98&gt;ROUNDDOWN(元金均等方式!$C$4/6,0),0,(-(-元金均等方式!$C$6/ROUNDDOWN(元金均等方式!$C$4/6,0))))</f>
        <v>0</v>
      </c>
      <c r="J98" s="3">
        <f>IF(H98&gt;ROUNDDOWN(元金均等方式!$C$4/6,0),0,(ISPMT(元金均等方式!$C$3/2,Work!H98-1,ROUNDDOWN(元金均等方式!$C$4/6,0),-元金均等方式!$C$6)))</f>
        <v>0</v>
      </c>
      <c r="K98" s="3">
        <f t="shared" si="7"/>
        <v>0</v>
      </c>
      <c r="L98" s="3">
        <f t="shared" si="8"/>
        <v>0</v>
      </c>
    </row>
    <row r="99" spans="2:12">
      <c r="B99" s="1">
        <v>95</v>
      </c>
      <c r="C99" s="3">
        <f>IF(B99&gt;元金均等方式!$C$4,0,(-(-元金均等方式!$C$5/元金均等方式!$C$4)))</f>
        <v>41666.666666666664</v>
      </c>
      <c r="D99" s="3">
        <f>IF(B99&gt;元金均等方式!$C$4,0,(ISPMT(元金均等方式!$C$3/12,Work!B99-1,元金均等方式!$C$4,-元金均等方式!$C$5)))</f>
        <v>3548.6111111111113</v>
      </c>
      <c r="E99" s="3">
        <f t="shared" si="5"/>
        <v>45215</v>
      </c>
      <c r="F99" s="3">
        <f t="shared" si="6"/>
        <v>6041666.6666666726</v>
      </c>
      <c r="H99" s="1">
        <v>95</v>
      </c>
      <c r="I99" s="3">
        <f>IF(H99&gt;ROUNDDOWN(元金均等方式!$C$4/6,0),0,(-(-元金均等方式!$C$6/ROUNDDOWN(元金均等方式!$C$4/6,0))))</f>
        <v>0</v>
      </c>
      <c r="J99" s="3">
        <f>IF(H99&gt;ROUNDDOWN(元金均等方式!$C$4/6,0),0,(ISPMT(元金均等方式!$C$3/2,Work!H99-1,ROUNDDOWN(元金均等方式!$C$4/6,0),-元金均等方式!$C$6)))</f>
        <v>0</v>
      </c>
      <c r="K99" s="3">
        <f t="shared" si="7"/>
        <v>0</v>
      </c>
      <c r="L99" s="3">
        <f t="shared" si="8"/>
        <v>0</v>
      </c>
    </row>
    <row r="100" spans="2:12">
      <c r="B100" s="1">
        <v>96</v>
      </c>
      <c r="C100" s="3">
        <f>IF(B100&gt;元金均等方式!$C$4,0,(-(-元金均等方式!$C$5/元金均等方式!$C$4)))</f>
        <v>41666.666666666664</v>
      </c>
      <c r="D100" s="3">
        <f>IF(B100&gt;元金均等方式!$C$4,0,(ISPMT(元金均等方式!$C$3/12,Work!B100-1,元金均等方式!$C$4,-元金均等方式!$C$5)))</f>
        <v>3524.3055555555557</v>
      </c>
      <c r="E100" s="3">
        <f t="shared" si="5"/>
        <v>45190</v>
      </c>
      <c r="F100" s="3">
        <f t="shared" si="6"/>
        <v>6000000.0000000056</v>
      </c>
      <c r="H100" s="1">
        <v>96</v>
      </c>
      <c r="I100" s="3">
        <f>IF(H100&gt;ROUNDDOWN(元金均等方式!$C$4/6,0),0,(-(-元金均等方式!$C$6/ROUNDDOWN(元金均等方式!$C$4/6,0))))</f>
        <v>0</v>
      </c>
      <c r="J100" s="3">
        <f>IF(H100&gt;ROUNDDOWN(元金均等方式!$C$4/6,0),0,(ISPMT(元金均等方式!$C$3/2,Work!H100-1,ROUNDDOWN(元金均等方式!$C$4/6,0),-元金均等方式!$C$6)))</f>
        <v>0</v>
      </c>
      <c r="K100" s="3">
        <f t="shared" si="7"/>
        <v>0</v>
      </c>
      <c r="L100" s="3">
        <f t="shared" si="8"/>
        <v>0</v>
      </c>
    </row>
    <row r="101" spans="2:12">
      <c r="B101" s="1">
        <v>97</v>
      </c>
      <c r="C101" s="3">
        <f>IF(B101&gt;元金均等方式!$C$4,0,(-(-元金均等方式!$C$5/元金均等方式!$C$4)))</f>
        <v>41666.666666666664</v>
      </c>
      <c r="D101" s="3">
        <f>IF(B101&gt;元金均等方式!$C$4,0,(ISPMT(元金均等方式!$C$3/12,Work!B101-1,元金均等方式!$C$4,-元金均等方式!$C$5)))</f>
        <v>3500.0000000000005</v>
      </c>
      <c r="E101" s="3">
        <f t="shared" si="5"/>
        <v>45166</v>
      </c>
      <c r="F101" s="3">
        <f t="shared" si="6"/>
        <v>5958333.3333333386</v>
      </c>
      <c r="H101" s="1">
        <v>97</v>
      </c>
      <c r="I101" s="3">
        <f>IF(H101&gt;ROUNDDOWN(元金均等方式!$C$4/6,0),0,(-(-元金均等方式!$C$6/ROUNDDOWN(元金均等方式!$C$4/6,0))))</f>
        <v>0</v>
      </c>
      <c r="J101" s="3">
        <f>IF(H101&gt;ROUNDDOWN(元金均等方式!$C$4/6,0),0,(ISPMT(元金均等方式!$C$3/2,Work!H101-1,ROUNDDOWN(元金均等方式!$C$4/6,0),-元金均等方式!$C$6)))</f>
        <v>0</v>
      </c>
      <c r="K101" s="3">
        <f t="shared" si="7"/>
        <v>0</v>
      </c>
      <c r="L101" s="3">
        <f t="shared" si="8"/>
        <v>0</v>
      </c>
    </row>
    <row r="102" spans="2:12">
      <c r="B102" s="1">
        <v>98</v>
      </c>
      <c r="C102" s="3">
        <f>IF(B102&gt;元金均等方式!$C$4,0,(-(-元金均等方式!$C$5/元金均等方式!$C$4)))</f>
        <v>41666.666666666664</v>
      </c>
      <c r="D102" s="3">
        <f>IF(B102&gt;元金均等方式!$C$4,0,(ISPMT(元金均等方式!$C$3/12,Work!B102-1,元金均等方式!$C$4,-元金均等方式!$C$5)))</f>
        <v>3475.6944444444448</v>
      </c>
      <c r="E102" s="3">
        <f t="shared" si="5"/>
        <v>45142</v>
      </c>
      <c r="F102" s="3">
        <f t="shared" si="6"/>
        <v>5916666.6666666716</v>
      </c>
      <c r="H102" s="1">
        <v>98</v>
      </c>
      <c r="I102" s="3">
        <f>IF(H102&gt;ROUNDDOWN(元金均等方式!$C$4/6,0),0,(-(-元金均等方式!$C$6/ROUNDDOWN(元金均等方式!$C$4/6,0))))</f>
        <v>0</v>
      </c>
      <c r="J102" s="3">
        <f>IF(H102&gt;ROUNDDOWN(元金均等方式!$C$4/6,0),0,(ISPMT(元金均等方式!$C$3/2,Work!H102-1,ROUNDDOWN(元金均等方式!$C$4/6,0),-元金均等方式!$C$6)))</f>
        <v>0</v>
      </c>
      <c r="K102" s="3">
        <f t="shared" si="7"/>
        <v>0</v>
      </c>
      <c r="L102" s="3">
        <f t="shared" si="8"/>
        <v>0</v>
      </c>
    </row>
    <row r="103" spans="2:12">
      <c r="B103" s="1">
        <v>99</v>
      </c>
      <c r="C103" s="3">
        <f>IF(B103&gt;元金均等方式!$C$4,0,(-(-元金均等方式!$C$5/元金均等方式!$C$4)))</f>
        <v>41666.666666666664</v>
      </c>
      <c r="D103" s="3">
        <f>IF(B103&gt;元金均等方式!$C$4,0,(ISPMT(元金均等方式!$C$3/12,Work!B103-1,元金均等方式!$C$4,-元金均等方式!$C$5)))</f>
        <v>3451.3888888888891</v>
      </c>
      <c r="E103" s="3">
        <f t="shared" si="5"/>
        <v>45118</v>
      </c>
      <c r="F103" s="3">
        <f t="shared" si="6"/>
        <v>5875000.0000000047</v>
      </c>
      <c r="H103" s="1">
        <v>99</v>
      </c>
      <c r="I103" s="3">
        <f>IF(H103&gt;ROUNDDOWN(元金均等方式!$C$4/6,0),0,(-(-元金均等方式!$C$6/ROUNDDOWN(元金均等方式!$C$4/6,0))))</f>
        <v>0</v>
      </c>
      <c r="J103" s="3">
        <f>IF(H103&gt;ROUNDDOWN(元金均等方式!$C$4/6,0),0,(ISPMT(元金均等方式!$C$3/2,Work!H103-1,ROUNDDOWN(元金均等方式!$C$4/6,0),-元金均等方式!$C$6)))</f>
        <v>0</v>
      </c>
      <c r="K103" s="3">
        <f t="shared" si="7"/>
        <v>0</v>
      </c>
      <c r="L103" s="3">
        <f t="shared" si="8"/>
        <v>0</v>
      </c>
    </row>
    <row r="104" spans="2:12">
      <c r="B104" s="1">
        <v>100</v>
      </c>
      <c r="C104" s="3">
        <f>IF(B104&gt;元金均等方式!$C$4,0,(-(-元金均等方式!$C$5/元金均等方式!$C$4)))</f>
        <v>41666.666666666664</v>
      </c>
      <c r="D104" s="3">
        <f>IF(B104&gt;元金均等方式!$C$4,0,(ISPMT(元金均等方式!$C$3/12,Work!B104-1,元金均等方式!$C$4,-元金均等方式!$C$5)))</f>
        <v>3427.0833333333339</v>
      </c>
      <c r="E104" s="3">
        <f t="shared" si="5"/>
        <v>45093</v>
      </c>
      <c r="F104" s="3">
        <f t="shared" si="6"/>
        <v>5833333.3333333377</v>
      </c>
      <c r="H104" s="1">
        <v>100</v>
      </c>
      <c r="I104" s="3">
        <f>IF(H104&gt;ROUNDDOWN(元金均等方式!$C$4/6,0),0,(-(-元金均等方式!$C$6/ROUNDDOWN(元金均等方式!$C$4/6,0))))</f>
        <v>0</v>
      </c>
      <c r="J104" s="3">
        <f>IF(H104&gt;ROUNDDOWN(元金均等方式!$C$4/6,0),0,(ISPMT(元金均等方式!$C$3/2,Work!H104-1,ROUNDDOWN(元金均等方式!$C$4/6,0),-元金均等方式!$C$6)))</f>
        <v>0</v>
      </c>
      <c r="K104" s="3">
        <f t="shared" si="7"/>
        <v>0</v>
      </c>
      <c r="L104" s="3">
        <f t="shared" si="8"/>
        <v>0</v>
      </c>
    </row>
    <row r="105" spans="2:12">
      <c r="B105" s="1">
        <v>101</v>
      </c>
      <c r="C105" s="3">
        <f>IF(B105&gt;元金均等方式!$C$4,0,(-(-元金均等方式!$C$5/元金均等方式!$C$4)))</f>
        <v>41666.666666666664</v>
      </c>
      <c r="D105" s="3">
        <f>IF(B105&gt;元金均等方式!$C$4,0,(ISPMT(元金均等方式!$C$3/12,Work!B105-1,元金均等方式!$C$4,-元金均等方式!$C$5)))</f>
        <v>3402.7777777777783</v>
      </c>
      <c r="E105" s="3">
        <f t="shared" si="5"/>
        <v>45069</v>
      </c>
      <c r="F105" s="3">
        <f t="shared" si="6"/>
        <v>5791666.6666666707</v>
      </c>
    </row>
    <row r="106" spans="2:12">
      <c r="B106" s="1">
        <v>102</v>
      </c>
      <c r="C106" s="3">
        <f>IF(B106&gt;元金均等方式!$C$4,0,(-(-元金均等方式!$C$5/元金均等方式!$C$4)))</f>
        <v>41666.666666666664</v>
      </c>
      <c r="D106" s="3">
        <f>IF(B106&gt;元金均等方式!$C$4,0,(ISPMT(元金均等方式!$C$3/12,Work!B106-1,元金均等方式!$C$4,-元金均等方式!$C$5)))</f>
        <v>3378.4722222222222</v>
      </c>
      <c r="E106" s="3">
        <f t="shared" si="5"/>
        <v>45045</v>
      </c>
      <c r="F106" s="3">
        <f t="shared" si="6"/>
        <v>5750000.0000000037</v>
      </c>
    </row>
    <row r="107" spans="2:12">
      <c r="B107" s="1">
        <v>103</v>
      </c>
      <c r="C107" s="3">
        <f>IF(B107&gt;元金均等方式!$C$4,0,(-(-元金均等方式!$C$5/元金均等方式!$C$4)))</f>
        <v>41666.666666666664</v>
      </c>
      <c r="D107" s="3">
        <f>IF(B107&gt;元金均等方式!$C$4,0,(ISPMT(元金均等方式!$C$3/12,Work!B107-1,元金均等方式!$C$4,-元金均等方式!$C$5)))</f>
        <v>3354.166666666667</v>
      </c>
      <c r="E107" s="3">
        <f t="shared" si="5"/>
        <v>45020</v>
      </c>
      <c r="F107" s="3">
        <f t="shared" si="6"/>
        <v>5708333.3333333367</v>
      </c>
    </row>
    <row r="108" spans="2:12">
      <c r="B108" s="1">
        <v>104</v>
      </c>
      <c r="C108" s="3">
        <f>IF(B108&gt;元金均等方式!$C$4,0,(-(-元金均等方式!$C$5/元金均等方式!$C$4)))</f>
        <v>41666.666666666664</v>
      </c>
      <c r="D108" s="3">
        <f>IF(B108&gt;元金均等方式!$C$4,0,(ISPMT(元金均等方式!$C$3/12,Work!B108-1,元金均等方式!$C$4,-元金均等方式!$C$5)))</f>
        <v>3329.8611111111113</v>
      </c>
      <c r="E108" s="3">
        <f t="shared" si="5"/>
        <v>44996</v>
      </c>
      <c r="F108" s="3">
        <f t="shared" si="6"/>
        <v>5666666.6666666698</v>
      </c>
    </row>
    <row r="109" spans="2:12">
      <c r="B109" s="1">
        <v>105</v>
      </c>
      <c r="C109" s="3">
        <f>IF(B109&gt;元金均等方式!$C$4,0,(-(-元金均等方式!$C$5/元金均等方式!$C$4)))</f>
        <v>41666.666666666664</v>
      </c>
      <c r="D109" s="3">
        <f>IF(B109&gt;元金均等方式!$C$4,0,(ISPMT(元金均等方式!$C$3/12,Work!B109-1,元金均等方式!$C$4,-元金均等方式!$C$5)))</f>
        <v>3305.5555555555557</v>
      </c>
      <c r="E109" s="3">
        <f t="shared" si="5"/>
        <v>44972</v>
      </c>
      <c r="F109" s="3">
        <f t="shared" si="6"/>
        <v>5625000.0000000028</v>
      </c>
    </row>
    <row r="110" spans="2:12">
      <c r="B110" s="1">
        <v>106</v>
      </c>
      <c r="C110" s="3">
        <f>IF(B110&gt;元金均等方式!$C$4,0,(-(-元金均等方式!$C$5/元金均等方式!$C$4)))</f>
        <v>41666.666666666664</v>
      </c>
      <c r="D110" s="3">
        <f>IF(B110&gt;元金均等方式!$C$4,0,(ISPMT(元金均等方式!$C$3/12,Work!B110-1,元金均等方式!$C$4,-元金均等方式!$C$5)))</f>
        <v>3281.2500000000005</v>
      </c>
      <c r="E110" s="3">
        <f t="shared" si="5"/>
        <v>44947</v>
      </c>
      <c r="F110" s="3">
        <f t="shared" si="6"/>
        <v>5583333.3333333358</v>
      </c>
    </row>
    <row r="111" spans="2:12">
      <c r="B111" s="1">
        <v>107</v>
      </c>
      <c r="C111" s="3">
        <f>IF(B111&gt;元金均等方式!$C$4,0,(-(-元金均等方式!$C$5/元金均等方式!$C$4)))</f>
        <v>41666.666666666664</v>
      </c>
      <c r="D111" s="3">
        <f>IF(B111&gt;元金均等方式!$C$4,0,(ISPMT(元金均等方式!$C$3/12,Work!B111-1,元金均等方式!$C$4,-元金均等方式!$C$5)))</f>
        <v>3256.9444444444448</v>
      </c>
      <c r="E111" s="3">
        <f t="shared" si="5"/>
        <v>44923</v>
      </c>
      <c r="F111" s="3">
        <f t="shared" si="6"/>
        <v>5541666.6666666688</v>
      </c>
    </row>
    <row r="112" spans="2:12">
      <c r="B112" s="1">
        <v>108</v>
      </c>
      <c r="C112" s="3">
        <f>IF(B112&gt;元金均等方式!$C$4,0,(-(-元金均等方式!$C$5/元金均等方式!$C$4)))</f>
        <v>41666.666666666664</v>
      </c>
      <c r="D112" s="3">
        <f>IF(B112&gt;元金均等方式!$C$4,0,(ISPMT(元金均等方式!$C$3/12,Work!B112-1,元金均等方式!$C$4,-元金均等方式!$C$5)))</f>
        <v>3232.6388888888891</v>
      </c>
      <c r="E112" s="3">
        <f t="shared" si="5"/>
        <v>44899</v>
      </c>
      <c r="F112" s="3">
        <f t="shared" si="6"/>
        <v>5500000.0000000019</v>
      </c>
    </row>
    <row r="113" spans="2:6">
      <c r="B113" s="1">
        <v>109</v>
      </c>
      <c r="C113" s="3">
        <f>IF(B113&gt;元金均等方式!$C$4,0,(-(-元金均等方式!$C$5/元金均等方式!$C$4)))</f>
        <v>41666.666666666664</v>
      </c>
      <c r="D113" s="3">
        <f>IF(B113&gt;元金均等方式!$C$4,0,(ISPMT(元金均等方式!$C$3/12,Work!B113-1,元金均等方式!$C$4,-元金均等方式!$C$5)))</f>
        <v>3208.3333333333339</v>
      </c>
      <c r="E113" s="3">
        <f t="shared" si="5"/>
        <v>44875</v>
      </c>
      <c r="F113" s="3">
        <f t="shared" si="6"/>
        <v>5458333.3333333349</v>
      </c>
    </row>
    <row r="114" spans="2:6">
      <c r="B114" s="1">
        <v>110</v>
      </c>
      <c r="C114" s="3">
        <f>IF(B114&gt;元金均等方式!$C$4,0,(-(-元金均等方式!$C$5/元金均等方式!$C$4)))</f>
        <v>41666.666666666664</v>
      </c>
      <c r="D114" s="3">
        <f>IF(B114&gt;元金均等方式!$C$4,0,(ISPMT(元金均等方式!$C$3/12,Work!B114-1,元金均等方式!$C$4,-元金均等方式!$C$5)))</f>
        <v>3184.0277777777783</v>
      </c>
      <c r="E114" s="3">
        <f t="shared" si="5"/>
        <v>44850</v>
      </c>
      <c r="F114" s="3">
        <f t="shared" si="6"/>
        <v>5416666.6666666679</v>
      </c>
    </row>
    <row r="115" spans="2:6">
      <c r="B115" s="1">
        <v>111</v>
      </c>
      <c r="C115" s="3">
        <f>IF(B115&gt;元金均等方式!$C$4,0,(-(-元金均等方式!$C$5/元金均等方式!$C$4)))</f>
        <v>41666.666666666664</v>
      </c>
      <c r="D115" s="3">
        <f>IF(B115&gt;元金均等方式!$C$4,0,(ISPMT(元金均等方式!$C$3/12,Work!B115-1,元金均等方式!$C$4,-元金均等方式!$C$5)))</f>
        <v>3159.7222222222222</v>
      </c>
      <c r="E115" s="3">
        <f t="shared" si="5"/>
        <v>44826</v>
      </c>
      <c r="F115" s="3">
        <f t="shared" si="6"/>
        <v>5375000.0000000009</v>
      </c>
    </row>
    <row r="116" spans="2:6">
      <c r="B116" s="1">
        <v>112</v>
      </c>
      <c r="C116" s="3">
        <f>IF(B116&gt;元金均等方式!$C$4,0,(-(-元金均等方式!$C$5/元金均等方式!$C$4)))</f>
        <v>41666.666666666664</v>
      </c>
      <c r="D116" s="3">
        <f>IF(B116&gt;元金均等方式!$C$4,0,(ISPMT(元金均等方式!$C$3/12,Work!B116-1,元金均等方式!$C$4,-元金均等方式!$C$5)))</f>
        <v>3135.416666666667</v>
      </c>
      <c r="E116" s="3">
        <f t="shared" si="5"/>
        <v>44802</v>
      </c>
      <c r="F116" s="3">
        <f t="shared" si="6"/>
        <v>5333333.333333334</v>
      </c>
    </row>
    <row r="117" spans="2:6">
      <c r="B117" s="1">
        <v>113</v>
      </c>
      <c r="C117" s="3">
        <f>IF(B117&gt;元金均等方式!$C$4,0,(-(-元金均等方式!$C$5/元金均等方式!$C$4)))</f>
        <v>41666.666666666664</v>
      </c>
      <c r="D117" s="3">
        <f>IF(B117&gt;元金均等方式!$C$4,0,(ISPMT(元金均等方式!$C$3/12,Work!B117-1,元金均等方式!$C$4,-元金均等方式!$C$5)))</f>
        <v>3111.1111111111113</v>
      </c>
      <c r="E117" s="3">
        <f t="shared" si="5"/>
        <v>44777</v>
      </c>
      <c r="F117" s="3">
        <f t="shared" si="6"/>
        <v>5291666.666666667</v>
      </c>
    </row>
    <row r="118" spans="2:6">
      <c r="B118" s="1">
        <v>114</v>
      </c>
      <c r="C118" s="3">
        <f>IF(B118&gt;元金均等方式!$C$4,0,(-(-元金均等方式!$C$5/元金均等方式!$C$4)))</f>
        <v>41666.666666666664</v>
      </c>
      <c r="D118" s="3">
        <f>IF(B118&gt;元金均等方式!$C$4,0,(ISPMT(元金均等方式!$C$3/12,Work!B118-1,元金均等方式!$C$4,-元金均等方式!$C$5)))</f>
        <v>3086.8055555555557</v>
      </c>
      <c r="E118" s="3">
        <f t="shared" si="5"/>
        <v>44753</v>
      </c>
      <c r="F118" s="3">
        <f t="shared" si="6"/>
        <v>5250000</v>
      </c>
    </row>
    <row r="119" spans="2:6">
      <c r="B119" s="1">
        <v>115</v>
      </c>
      <c r="C119" s="3">
        <f>IF(B119&gt;元金均等方式!$C$4,0,(-(-元金均等方式!$C$5/元金均等方式!$C$4)))</f>
        <v>41666.666666666664</v>
      </c>
      <c r="D119" s="3">
        <f>IF(B119&gt;元金均等方式!$C$4,0,(ISPMT(元金均等方式!$C$3/12,Work!B119-1,元金均等方式!$C$4,-元金均等方式!$C$5)))</f>
        <v>3062.5000000000005</v>
      </c>
      <c r="E119" s="3">
        <f t="shared" si="5"/>
        <v>44729</v>
      </c>
      <c r="F119" s="3">
        <f t="shared" si="6"/>
        <v>5208333.333333333</v>
      </c>
    </row>
    <row r="120" spans="2:6">
      <c r="B120" s="1">
        <v>116</v>
      </c>
      <c r="C120" s="3">
        <f>IF(B120&gt;元金均等方式!$C$4,0,(-(-元金均等方式!$C$5/元金均等方式!$C$4)))</f>
        <v>41666.666666666664</v>
      </c>
      <c r="D120" s="3">
        <f>IF(B120&gt;元金均等方式!$C$4,0,(ISPMT(元金均等方式!$C$3/12,Work!B120-1,元金均等方式!$C$4,-元金均等方式!$C$5)))</f>
        <v>3038.1944444444448</v>
      </c>
      <c r="E120" s="3">
        <f t="shared" si="5"/>
        <v>44704</v>
      </c>
      <c r="F120" s="3">
        <f t="shared" si="6"/>
        <v>5166666.666666666</v>
      </c>
    </row>
    <row r="121" spans="2:6">
      <c r="B121" s="1">
        <v>117</v>
      </c>
      <c r="C121" s="3">
        <f>IF(B121&gt;元金均等方式!$C$4,0,(-(-元金均等方式!$C$5/元金均等方式!$C$4)))</f>
        <v>41666.666666666664</v>
      </c>
      <c r="D121" s="3">
        <f>IF(B121&gt;元金均等方式!$C$4,0,(ISPMT(元金均等方式!$C$3/12,Work!B121-1,元金均等方式!$C$4,-元金均等方式!$C$5)))</f>
        <v>3013.8888888888891</v>
      </c>
      <c r="E121" s="3">
        <f t="shared" si="5"/>
        <v>44680</v>
      </c>
      <c r="F121" s="3">
        <f t="shared" si="6"/>
        <v>5124999.9999999991</v>
      </c>
    </row>
    <row r="122" spans="2:6">
      <c r="B122" s="1">
        <v>118</v>
      </c>
      <c r="C122" s="3">
        <f>IF(B122&gt;元金均等方式!$C$4,0,(-(-元金均等方式!$C$5/元金均等方式!$C$4)))</f>
        <v>41666.666666666664</v>
      </c>
      <c r="D122" s="3">
        <f>IF(B122&gt;元金均等方式!$C$4,0,(ISPMT(元金均等方式!$C$3/12,Work!B122-1,元金均等方式!$C$4,-元金均等方式!$C$5)))</f>
        <v>2989.5833333333339</v>
      </c>
      <c r="E122" s="3">
        <f t="shared" si="5"/>
        <v>44656</v>
      </c>
      <c r="F122" s="3">
        <f t="shared" si="6"/>
        <v>5083333.3333333321</v>
      </c>
    </row>
    <row r="123" spans="2:6">
      <c r="B123" s="1">
        <v>119</v>
      </c>
      <c r="C123" s="3">
        <f>IF(B123&gt;元金均等方式!$C$4,0,(-(-元金均等方式!$C$5/元金均等方式!$C$4)))</f>
        <v>41666.666666666664</v>
      </c>
      <c r="D123" s="3">
        <f>IF(B123&gt;元金均等方式!$C$4,0,(ISPMT(元金均等方式!$C$3/12,Work!B123-1,元金均等方式!$C$4,-元金均等方式!$C$5)))</f>
        <v>2965.2777777777783</v>
      </c>
      <c r="E123" s="3">
        <f t="shared" si="5"/>
        <v>44631</v>
      </c>
      <c r="F123" s="3">
        <f t="shared" si="6"/>
        <v>5041666.6666666651</v>
      </c>
    </row>
    <row r="124" spans="2:6">
      <c r="B124" s="1">
        <v>120</v>
      </c>
      <c r="C124" s="3">
        <f>IF(B124&gt;元金均等方式!$C$4,0,(-(-元金均等方式!$C$5/元金均等方式!$C$4)))</f>
        <v>41666.666666666664</v>
      </c>
      <c r="D124" s="3">
        <f>IF(B124&gt;元金均等方式!$C$4,0,(ISPMT(元金均等方式!$C$3/12,Work!B124-1,元金均等方式!$C$4,-元金均等方式!$C$5)))</f>
        <v>2940.9722222222222</v>
      </c>
      <c r="E124" s="3">
        <f t="shared" si="5"/>
        <v>44607</v>
      </c>
      <c r="F124" s="3">
        <f t="shared" si="6"/>
        <v>4999999.9999999981</v>
      </c>
    </row>
    <row r="125" spans="2:6">
      <c r="B125" s="1">
        <v>121</v>
      </c>
      <c r="C125" s="3">
        <f>IF(B125&gt;元金均等方式!$C$4,0,(-(-元金均等方式!$C$5/元金均等方式!$C$4)))</f>
        <v>41666.666666666664</v>
      </c>
      <c r="D125" s="3">
        <f>IF(B125&gt;元金均等方式!$C$4,0,(ISPMT(元金均等方式!$C$3/12,Work!B125-1,元金均等方式!$C$4,-元金均等方式!$C$5)))</f>
        <v>2916.6666666666665</v>
      </c>
      <c r="E125" s="3">
        <f t="shared" si="5"/>
        <v>44583</v>
      </c>
      <c r="F125" s="3">
        <f t="shared" si="6"/>
        <v>4958333.3333333312</v>
      </c>
    </row>
    <row r="126" spans="2:6">
      <c r="B126" s="1">
        <v>122</v>
      </c>
      <c r="C126" s="3">
        <f>IF(B126&gt;元金均等方式!$C$4,0,(-(-元金均等方式!$C$5/元金均等方式!$C$4)))</f>
        <v>41666.666666666664</v>
      </c>
      <c r="D126" s="3">
        <f>IF(B126&gt;元金均等方式!$C$4,0,(ISPMT(元金均等方式!$C$3/12,Work!B126-1,元金均等方式!$C$4,-元金均等方式!$C$5)))</f>
        <v>2892.3611111111113</v>
      </c>
      <c r="E126" s="3">
        <f t="shared" si="5"/>
        <v>44559</v>
      </c>
      <c r="F126" s="3">
        <f t="shared" si="6"/>
        <v>4916666.6666666642</v>
      </c>
    </row>
    <row r="127" spans="2:6">
      <c r="B127" s="1">
        <v>123</v>
      </c>
      <c r="C127" s="3">
        <f>IF(B127&gt;元金均等方式!$C$4,0,(-(-元金均等方式!$C$5/元金均等方式!$C$4)))</f>
        <v>41666.666666666664</v>
      </c>
      <c r="D127" s="3">
        <f>IF(B127&gt;元金均等方式!$C$4,0,(ISPMT(元金均等方式!$C$3/12,Work!B127-1,元金均等方式!$C$4,-元金均等方式!$C$5)))</f>
        <v>2868.0555555555557</v>
      </c>
      <c r="E127" s="3">
        <f t="shared" si="5"/>
        <v>44534</v>
      </c>
      <c r="F127" s="3">
        <f t="shared" si="6"/>
        <v>4874999.9999999972</v>
      </c>
    </row>
    <row r="128" spans="2:6">
      <c r="B128" s="1">
        <v>124</v>
      </c>
      <c r="C128" s="3">
        <f>IF(B128&gt;元金均等方式!$C$4,0,(-(-元金均等方式!$C$5/元金均等方式!$C$4)))</f>
        <v>41666.666666666664</v>
      </c>
      <c r="D128" s="3">
        <f>IF(B128&gt;元金均等方式!$C$4,0,(ISPMT(元金均等方式!$C$3/12,Work!B128-1,元金均等方式!$C$4,-元金均等方式!$C$5)))</f>
        <v>2843.75</v>
      </c>
      <c r="E128" s="3">
        <f t="shared" si="5"/>
        <v>44510</v>
      </c>
      <c r="F128" s="3">
        <f t="shared" si="6"/>
        <v>4833333.3333333302</v>
      </c>
    </row>
    <row r="129" spans="2:6">
      <c r="B129" s="1">
        <v>125</v>
      </c>
      <c r="C129" s="3">
        <f>IF(B129&gt;元金均等方式!$C$4,0,(-(-元金均等方式!$C$5/元金均等方式!$C$4)))</f>
        <v>41666.666666666664</v>
      </c>
      <c r="D129" s="3">
        <f>IF(B129&gt;元金均等方式!$C$4,0,(ISPMT(元金均等方式!$C$3/12,Work!B129-1,元金均等方式!$C$4,-元金均等方式!$C$5)))</f>
        <v>2819.4444444444448</v>
      </c>
      <c r="E129" s="3">
        <f t="shared" si="5"/>
        <v>44486</v>
      </c>
      <c r="F129" s="3">
        <f t="shared" si="6"/>
        <v>4791666.6666666633</v>
      </c>
    </row>
    <row r="130" spans="2:6">
      <c r="B130" s="1">
        <v>126</v>
      </c>
      <c r="C130" s="3">
        <f>IF(B130&gt;元金均等方式!$C$4,0,(-(-元金均等方式!$C$5/元金均等方式!$C$4)))</f>
        <v>41666.666666666664</v>
      </c>
      <c r="D130" s="3">
        <f>IF(B130&gt;元金均等方式!$C$4,0,(ISPMT(元金均等方式!$C$3/12,Work!B130-1,元金均等方式!$C$4,-元金均等方式!$C$5)))</f>
        <v>2795.1388888888891</v>
      </c>
      <c r="E130" s="3">
        <f t="shared" si="5"/>
        <v>44461</v>
      </c>
      <c r="F130" s="3">
        <f t="shared" si="6"/>
        <v>4749999.9999999963</v>
      </c>
    </row>
    <row r="131" spans="2:6">
      <c r="B131" s="1">
        <v>127</v>
      </c>
      <c r="C131" s="3">
        <f>IF(B131&gt;元金均等方式!$C$4,0,(-(-元金均等方式!$C$5/元金均等方式!$C$4)))</f>
        <v>41666.666666666664</v>
      </c>
      <c r="D131" s="3">
        <f>IF(B131&gt;元金均等方式!$C$4,0,(ISPMT(元金均等方式!$C$3/12,Work!B131-1,元金均等方式!$C$4,-元金均等方式!$C$5)))</f>
        <v>2770.8333333333335</v>
      </c>
      <c r="E131" s="3">
        <f t="shared" si="5"/>
        <v>44437</v>
      </c>
      <c r="F131" s="3">
        <f t="shared" si="6"/>
        <v>4708333.3333333293</v>
      </c>
    </row>
    <row r="132" spans="2:6">
      <c r="B132" s="1">
        <v>128</v>
      </c>
      <c r="C132" s="3">
        <f>IF(B132&gt;元金均等方式!$C$4,0,(-(-元金均等方式!$C$5/元金均等方式!$C$4)))</f>
        <v>41666.666666666664</v>
      </c>
      <c r="D132" s="3">
        <f>IF(B132&gt;元金均等方式!$C$4,0,(ISPMT(元金均等方式!$C$3/12,Work!B132-1,元金均等方式!$C$4,-元金均等方式!$C$5)))</f>
        <v>2746.5277777777783</v>
      </c>
      <c r="E132" s="3">
        <f t="shared" si="5"/>
        <v>44413</v>
      </c>
      <c r="F132" s="3">
        <f t="shared" si="6"/>
        <v>4666666.6666666623</v>
      </c>
    </row>
    <row r="133" spans="2:6">
      <c r="B133" s="1">
        <v>129</v>
      </c>
      <c r="C133" s="3">
        <f>IF(B133&gt;元金均等方式!$C$4,0,(-(-元金均等方式!$C$5/元金均等方式!$C$4)))</f>
        <v>41666.666666666664</v>
      </c>
      <c r="D133" s="3">
        <f>IF(B133&gt;元金均等方式!$C$4,0,(ISPMT(元金均等方式!$C$3/12,Work!B133-1,元金均等方式!$C$4,-元金均等方式!$C$5)))</f>
        <v>2722.2222222222222</v>
      </c>
      <c r="E133" s="3">
        <f t="shared" ref="E133:E196" si="9">IF(ROUNDDOWN(C133+D133,0)&gt;F132,F132,ROUNDDOWN(C133+D133,0))</f>
        <v>44388</v>
      </c>
      <c r="F133" s="3">
        <f t="shared" si="6"/>
        <v>4624999.9999999953</v>
      </c>
    </row>
    <row r="134" spans="2:6">
      <c r="B134" s="1">
        <v>130</v>
      </c>
      <c r="C134" s="3">
        <f>IF(B134&gt;元金均等方式!$C$4,0,(-(-元金均等方式!$C$5/元金均等方式!$C$4)))</f>
        <v>41666.666666666664</v>
      </c>
      <c r="D134" s="3">
        <f>IF(B134&gt;元金均等方式!$C$4,0,(ISPMT(元金均等方式!$C$3/12,Work!B134-1,元金均等方式!$C$4,-元金均等方式!$C$5)))</f>
        <v>2697.9166666666665</v>
      </c>
      <c r="E134" s="3">
        <f t="shared" si="9"/>
        <v>44364</v>
      </c>
      <c r="F134" s="3">
        <f t="shared" ref="F134:F197" si="10">F133-C134</f>
        <v>4583333.3333333284</v>
      </c>
    </row>
    <row r="135" spans="2:6">
      <c r="B135" s="1">
        <v>131</v>
      </c>
      <c r="C135" s="3">
        <f>IF(B135&gt;元金均等方式!$C$4,0,(-(-元金均等方式!$C$5/元金均等方式!$C$4)))</f>
        <v>41666.666666666664</v>
      </c>
      <c r="D135" s="3">
        <f>IF(B135&gt;元金均等方式!$C$4,0,(ISPMT(元金均等方式!$C$3/12,Work!B135-1,元金均等方式!$C$4,-元金均等方式!$C$5)))</f>
        <v>2673.6111111111113</v>
      </c>
      <c r="E135" s="3">
        <f t="shared" si="9"/>
        <v>44340</v>
      </c>
      <c r="F135" s="3">
        <f t="shared" si="10"/>
        <v>4541666.6666666614</v>
      </c>
    </row>
    <row r="136" spans="2:6">
      <c r="B136" s="1">
        <v>132</v>
      </c>
      <c r="C136" s="3">
        <f>IF(B136&gt;元金均等方式!$C$4,0,(-(-元金均等方式!$C$5/元金均等方式!$C$4)))</f>
        <v>41666.666666666664</v>
      </c>
      <c r="D136" s="3">
        <f>IF(B136&gt;元金均等方式!$C$4,0,(ISPMT(元金均等方式!$C$3/12,Work!B136-1,元金均等方式!$C$4,-元金均等方式!$C$5)))</f>
        <v>2649.3055555555557</v>
      </c>
      <c r="E136" s="3">
        <f t="shared" si="9"/>
        <v>44315</v>
      </c>
      <c r="F136" s="3">
        <f t="shared" si="10"/>
        <v>4499999.9999999944</v>
      </c>
    </row>
    <row r="137" spans="2:6">
      <c r="B137" s="1">
        <v>133</v>
      </c>
      <c r="C137" s="3">
        <f>IF(B137&gt;元金均等方式!$C$4,0,(-(-元金均等方式!$C$5/元金均等方式!$C$4)))</f>
        <v>41666.666666666664</v>
      </c>
      <c r="D137" s="3">
        <f>IF(B137&gt;元金均等方式!$C$4,0,(ISPMT(元金均等方式!$C$3/12,Work!B137-1,元金均等方式!$C$4,-元金均等方式!$C$5)))</f>
        <v>2625</v>
      </c>
      <c r="E137" s="3">
        <f t="shared" si="9"/>
        <v>44291</v>
      </c>
      <c r="F137" s="3">
        <f t="shared" si="10"/>
        <v>4458333.3333333274</v>
      </c>
    </row>
    <row r="138" spans="2:6">
      <c r="B138" s="1">
        <v>134</v>
      </c>
      <c r="C138" s="3">
        <f>IF(B138&gt;元金均等方式!$C$4,0,(-(-元金均等方式!$C$5/元金均等方式!$C$4)))</f>
        <v>41666.666666666664</v>
      </c>
      <c r="D138" s="3">
        <f>IF(B138&gt;元金均等方式!$C$4,0,(ISPMT(元金均等方式!$C$3/12,Work!B138-1,元金均等方式!$C$4,-元金均等方式!$C$5)))</f>
        <v>2600.6944444444448</v>
      </c>
      <c r="E138" s="3">
        <f t="shared" si="9"/>
        <v>44267</v>
      </c>
      <c r="F138" s="3">
        <f t="shared" si="10"/>
        <v>4416666.6666666605</v>
      </c>
    </row>
    <row r="139" spans="2:6">
      <c r="B139" s="1">
        <v>135</v>
      </c>
      <c r="C139" s="3">
        <f>IF(B139&gt;元金均等方式!$C$4,0,(-(-元金均等方式!$C$5/元金均等方式!$C$4)))</f>
        <v>41666.666666666664</v>
      </c>
      <c r="D139" s="3">
        <f>IF(B139&gt;元金均等方式!$C$4,0,(ISPMT(元金均等方式!$C$3/12,Work!B139-1,元金均等方式!$C$4,-元金均等方式!$C$5)))</f>
        <v>2576.3888888888891</v>
      </c>
      <c r="E139" s="3">
        <f t="shared" si="9"/>
        <v>44243</v>
      </c>
      <c r="F139" s="3">
        <f t="shared" si="10"/>
        <v>4374999.9999999935</v>
      </c>
    </row>
    <row r="140" spans="2:6">
      <c r="B140" s="1">
        <v>136</v>
      </c>
      <c r="C140" s="3">
        <f>IF(B140&gt;元金均等方式!$C$4,0,(-(-元金均等方式!$C$5/元金均等方式!$C$4)))</f>
        <v>41666.666666666664</v>
      </c>
      <c r="D140" s="3">
        <f>IF(B140&gt;元金均等方式!$C$4,0,(ISPMT(元金均等方式!$C$3/12,Work!B140-1,元金均等方式!$C$4,-元金均等方式!$C$5)))</f>
        <v>2552.0833333333335</v>
      </c>
      <c r="E140" s="3">
        <f t="shared" si="9"/>
        <v>44218</v>
      </c>
      <c r="F140" s="3">
        <f t="shared" si="10"/>
        <v>4333333.3333333265</v>
      </c>
    </row>
    <row r="141" spans="2:6">
      <c r="B141" s="1">
        <v>137</v>
      </c>
      <c r="C141" s="3">
        <f>IF(B141&gt;元金均等方式!$C$4,0,(-(-元金均等方式!$C$5/元金均等方式!$C$4)))</f>
        <v>41666.666666666664</v>
      </c>
      <c r="D141" s="3">
        <f>IF(B141&gt;元金均等方式!$C$4,0,(ISPMT(元金均等方式!$C$3/12,Work!B141-1,元金均等方式!$C$4,-元金均等方式!$C$5)))</f>
        <v>2527.7777777777783</v>
      </c>
      <c r="E141" s="3">
        <f t="shared" si="9"/>
        <v>44194</v>
      </c>
      <c r="F141" s="3">
        <f t="shared" si="10"/>
        <v>4291666.6666666595</v>
      </c>
    </row>
    <row r="142" spans="2:6">
      <c r="B142" s="1">
        <v>138</v>
      </c>
      <c r="C142" s="3">
        <f>IF(B142&gt;元金均等方式!$C$4,0,(-(-元金均等方式!$C$5/元金均等方式!$C$4)))</f>
        <v>41666.666666666664</v>
      </c>
      <c r="D142" s="3">
        <f>IF(B142&gt;元金均等方式!$C$4,0,(ISPMT(元金均等方式!$C$3/12,Work!B142-1,元金均等方式!$C$4,-元金均等方式!$C$5)))</f>
        <v>2503.4722222222222</v>
      </c>
      <c r="E142" s="3">
        <f t="shared" si="9"/>
        <v>44170</v>
      </c>
      <c r="F142" s="3">
        <f t="shared" si="10"/>
        <v>4249999.9999999925</v>
      </c>
    </row>
    <row r="143" spans="2:6">
      <c r="B143" s="1">
        <v>139</v>
      </c>
      <c r="C143" s="3">
        <f>IF(B143&gt;元金均等方式!$C$4,0,(-(-元金均等方式!$C$5/元金均等方式!$C$4)))</f>
        <v>41666.666666666664</v>
      </c>
      <c r="D143" s="3">
        <f>IF(B143&gt;元金均等方式!$C$4,0,(ISPMT(元金均等方式!$C$3/12,Work!B143-1,元金均等方式!$C$4,-元金均等方式!$C$5)))</f>
        <v>2479.1666666666665</v>
      </c>
      <c r="E143" s="3">
        <f t="shared" si="9"/>
        <v>44145</v>
      </c>
      <c r="F143" s="3">
        <f t="shared" si="10"/>
        <v>4208333.3333333256</v>
      </c>
    </row>
    <row r="144" spans="2:6">
      <c r="B144" s="1">
        <v>140</v>
      </c>
      <c r="C144" s="3">
        <f>IF(B144&gt;元金均等方式!$C$4,0,(-(-元金均等方式!$C$5/元金均等方式!$C$4)))</f>
        <v>41666.666666666664</v>
      </c>
      <c r="D144" s="3">
        <f>IF(B144&gt;元金均等方式!$C$4,0,(ISPMT(元金均等方式!$C$3/12,Work!B144-1,元金均等方式!$C$4,-元金均等方式!$C$5)))</f>
        <v>2454.8611111111113</v>
      </c>
      <c r="E144" s="3">
        <f t="shared" si="9"/>
        <v>44121</v>
      </c>
      <c r="F144" s="3">
        <f t="shared" si="10"/>
        <v>4166666.6666666591</v>
      </c>
    </row>
    <row r="145" spans="2:6">
      <c r="B145" s="1">
        <v>141</v>
      </c>
      <c r="C145" s="3">
        <f>IF(B145&gt;元金均等方式!$C$4,0,(-(-元金均等方式!$C$5/元金均等方式!$C$4)))</f>
        <v>41666.666666666664</v>
      </c>
      <c r="D145" s="3">
        <f>IF(B145&gt;元金均等方式!$C$4,0,(ISPMT(元金均等方式!$C$3/12,Work!B145-1,元金均等方式!$C$4,-元金均等方式!$C$5)))</f>
        <v>2430.5555555555557</v>
      </c>
      <c r="E145" s="3">
        <f t="shared" si="9"/>
        <v>44097</v>
      </c>
      <c r="F145" s="3">
        <f t="shared" si="10"/>
        <v>4124999.9999999925</v>
      </c>
    </row>
    <row r="146" spans="2:6">
      <c r="B146" s="1">
        <v>142</v>
      </c>
      <c r="C146" s="3">
        <f>IF(B146&gt;元金均等方式!$C$4,0,(-(-元金均等方式!$C$5/元金均等方式!$C$4)))</f>
        <v>41666.666666666664</v>
      </c>
      <c r="D146" s="3">
        <f>IF(B146&gt;元金均等方式!$C$4,0,(ISPMT(元金均等方式!$C$3/12,Work!B146-1,元金均等方式!$C$4,-元金均等方式!$C$5)))</f>
        <v>2406.25</v>
      </c>
      <c r="E146" s="3">
        <f t="shared" si="9"/>
        <v>44072</v>
      </c>
      <c r="F146" s="3">
        <f t="shared" si="10"/>
        <v>4083333.333333326</v>
      </c>
    </row>
    <row r="147" spans="2:6">
      <c r="B147" s="1">
        <v>143</v>
      </c>
      <c r="C147" s="3">
        <f>IF(B147&gt;元金均等方式!$C$4,0,(-(-元金均等方式!$C$5/元金均等方式!$C$4)))</f>
        <v>41666.666666666664</v>
      </c>
      <c r="D147" s="3">
        <f>IF(B147&gt;元金均等方式!$C$4,0,(ISPMT(元金均等方式!$C$3/12,Work!B147-1,元金均等方式!$C$4,-元金均等方式!$C$5)))</f>
        <v>2381.9444444444448</v>
      </c>
      <c r="E147" s="3">
        <f t="shared" si="9"/>
        <v>44048</v>
      </c>
      <c r="F147" s="3">
        <f t="shared" si="10"/>
        <v>4041666.6666666595</v>
      </c>
    </row>
    <row r="148" spans="2:6">
      <c r="B148" s="1">
        <v>144</v>
      </c>
      <c r="C148" s="3">
        <f>IF(B148&gt;元金均等方式!$C$4,0,(-(-元金均等方式!$C$5/元金均等方式!$C$4)))</f>
        <v>41666.666666666664</v>
      </c>
      <c r="D148" s="3">
        <f>IF(B148&gt;元金均等方式!$C$4,0,(ISPMT(元金均等方式!$C$3/12,Work!B148-1,元金均等方式!$C$4,-元金均等方式!$C$5)))</f>
        <v>2357.6388888888891</v>
      </c>
      <c r="E148" s="3">
        <f t="shared" si="9"/>
        <v>44024</v>
      </c>
      <c r="F148" s="3">
        <f t="shared" si="10"/>
        <v>3999999.999999993</v>
      </c>
    </row>
    <row r="149" spans="2:6">
      <c r="B149" s="1">
        <v>145</v>
      </c>
      <c r="C149" s="3">
        <f>IF(B149&gt;元金均等方式!$C$4,0,(-(-元金均等方式!$C$5/元金均等方式!$C$4)))</f>
        <v>41666.666666666664</v>
      </c>
      <c r="D149" s="3">
        <f>IF(B149&gt;元金均等方式!$C$4,0,(ISPMT(元金均等方式!$C$3/12,Work!B149-1,元金均等方式!$C$4,-元金均等方式!$C$5)))</f>
        <v>2333.3333333333335</v>
      </c>
      <c r="E149" s="3">
        <f t="shared" si="9"/>
        <v>44000</v>
      </c>
      <c r="F149" s="3">
        <f t="shared" si="10"/>
        <v>3958333.3333333265</v>
      </c>
    </row>
    <row r="150" spans="2:6">
      <c r="B150" s="1">
        <v>146</v>
      </c>
      <c r="C150" s="3">
        <f>IF(B150&gt;元金均等方式!$C$4,0,(-(-元金均等方式!$C$5/元金均等方式!$C$4)))</f>
        <v>41666.666666666664</v>
      </c>
      <c r="D150" s="3">
        <f>IF(B150&gt;元金均等方式!$C$4,0,(ISPMT(元金均等方式!$C$3/12,Work!B150-1,元金均等方式!$C$4,-元金均等方式!$C$5)))</f>
        <v>2309.0277777777783</v>
      </c>
      <c r="E150" s="3">
        <f t="shared" si="9"/>
        <v>43975</v>
      </c>
      <c r="F150" s="3">
        <f t="shared" si="10"/>
        <v>3916666.66666666</v>
      </c>
    </row>
    <row r="151" spans="2:6">
      <c r="B151" s="1">
        <v>147</v>
      </c>
      <c r="C151" s="3">
        <f>IF(B151&gt;元金均等方式!$C$4,0,(-(-元金均等方式!$C$5/元金均等方式!$C$4)))</f>
        <v>41666.666666666664</v>
      </c>
      <c r="D151" s="3">
        <f>IF(B151&gt;元金均等方式!$C$4,0,(ISPMT(元金均等方式!$C$3/12,Work!B151-1,元金均等方式!$C$4,-元金均等方式!$C$5)))</f>
        <v>2284.7222222222222</v>
      </c>
      <c r="E151" s="3">
        <f t="shared" si="9"/>
        <v>43951</v>
      </c>
      <c r="F151" s="3">
        <f t="shared" si="10"/>
        <v>3874999.9999999935</v>
      </c>
    </row>
    <row r="152" spans="2:6">
      <c r="B152" s="1">
        <v>148</v>
      </c>
      <c r="C152" s="3">
        <f>IF(B152&gt;元金均等方式!$C$4,0,(-(-元金均等方式!$C$5/元金均等方式!$C$4)))</f>
        <v>41666.666666666664</v>
      </c>
      <c r="D152" s="3">
        <f>IF(B152&gt;元金均等方式!$C$4,0,(ISPMT(元金均等方式!$C$3/12,Work!B152-1,元金均等方式!$C$4,-元金均等方式!$C$5)))</f>
        <v>2260.4166666666665</v>
      </c>
      <c r="E152" s="3">
        <f t="shared" si="9"/>
        <v>43927</v>
      </c>
      <c r="F152" s="3">
        <f t="shared" si="10"/>
        <v>3833333.333333327</v>
      </c>
    </row>
    <row r="153" spans="2:6">
      <c r="B153" s="1">
        <v>149</v>
      </c>
      <c r="C153" s="3">
        <f>IF(B153&gt;元金均等方式!$C$4,0,(-(-元金均等方式!$C$5/元金均等方式!$C$4)))</f>
        <v>41666.666666666664</v>
      </c>
      <c r="D153" s="3">
        <f>IF(B153&gt;元金均等方式!$C$4,0,(ISPMT(元金均等方式!$C$3/12,Work!B153-1,元金均等方式!$C$4,-元金均等方式!$C$5)))</f>
        <v>2236.1111111111113</v>
      </c>
      <c r="E153" s="3">
        <f t="shared" si="9"/>
        <v>43902</v>
      </c>
      <c r="F153" s="3">
        <f t="shared" si="10"/>
        <v>3791666.6666666605</v>
      </c>
    </row>
    <row r="154" spans="2:6">
      <c r="B154" s="1">
        <v>150</v>
      </c>
      <c r="C154" s="3">
        <f>IF(B154&gt;元金均等方式!$C$4,0,(-(-元金均等方式!$C$5/元金均等方式!$C$4)))</f>
        <v>41666.666666666664</v>
      </c>
      <c r="D154" s="3">
        <f>IF(B154&gt;元金均等方式!$C$4,0,(ISPMT(元金均等方式!$C$3/12,Work!B154-1,元金均等方式!$C$4,-元金均等方式!$C$5)))</f>
        <v>2211.8055555555557</v>
      </c>
      <c r="E154" s="3">
        <f t="shared" si="9"/>
        <v>43878</v>
      </c>
      <c r="F154" s="3">
        <f t="shared" si="10"/>
        <v>3749999.9999999939</v>
      </c>
    </row>
    <row r="155" spans="2:6">
      <c r="B155" s="1">
        <v>151</v>
      </c>
      <c r="C155" s="3">
        <f>IF(B155&gt;元金均等方式!$C$4,0,(-(-元金均等方式!$C$5/元金均等方式!$C$4)))</f>
        <v>41666.666666666664</v>
      </c>
      <c r="D155" s="3">
        <f>IF(B155&gt;元金均等方式!$C$4,0,(ISPMT(元金均等方式!$C$3/12,Work!B155-1,元金均等方式!$C$4,-元金均等方式!$C$5)))</f>
        <v>2187.5</v>
      </c>
      <c r="E155" s="3">
        <f t="shared" si="9"/>
        <v>43854</v>
      </c>
      <c r="F155" s="3">
        <f t="shared" si="10"/>
        <v>3708333.3333333274</v>
      </c>
    </row>
    <row r="156" spans="2:6">
      <c r="B156" s="1">
        <v>152</v>
      </c>
      <c r="C156" s="3">
        <f>IF(B156&gt;元金均等方式!$C$4,0,(-(-元金均等方式!$C$5/元金均等方式!$C$4)))</f>
        <v>41666.666666666664</v>
      </c>
      <c r="D156" s="3">
        <f>IF(B156&gt;元金均等方式!$C$4,0,(ISPMT(元金均等方式!$C$3/12,Work!B156-1,元金均等方式!$C$4,-元金均等方式!$C$5)))</f>
        <v>2163.1944444444443</v>
      </c>
      <c r="E156" s="3">
        <f t="shared" si="9"/>
        <v>43829</v>
      </c>
      <c r="F156" s="3">
        <f t="shared" si="10"/>
        <v>3666666.6666666609</v>
      </c>
    </row>
    <row r="157" spans="2:6">
      <c r="B157" s="1">
        <v>153</v>
      </c>
      <c r="C157" s="3">
        <f>IF(B157&gt;元金均等方式!$C$4,0,(-(-元金均等方式!$C$5/元金均等方式!$C$4)))</f>
        <v>41666.666666666664</v>
      </c>
      <c r="D157" s="3">
        <f>IF(B157&gt;元金均等方式!$C$4,0,(ISPMT(元金均等方式!$C$3/12,Work!B157-1,元金均等方式!$C$4,-元金均等方式!$C$5)))</f>
        <v>2138.8888888888891</v>
      </c>
      <c r="E157" s="3">
        <f t="shared" si="9"/>
        <v>43805</v>
      </c>
      <c r="F157" s="3">
        <f t="shared" si="10"/>
        <v>3624999.9999999944</v>
      </c>
    </row>
    <row r="158" spans="2:6">
      <c r="B158" s="1">
        <v>154</v>
      </c>
      <c r="C158" s="3">
        <f>IF(B158&gt;元金均等方式!$C$4,0,(-(-元金均等方式!$C$5/元金均等方式!$C$4)))</f>
        <v>41666.666666666664</v>
      </c>
      <c r="D158" s="3">
        <f>IF(B158&gt;元金均等方式!$C$4,0,(ISPMT(元金均等方式!$C$3/12,Work!B158-1,元金均等方式!$C$4,-元金均等方式!$C$5)))</f>
        <v>2114.5833333333335</v>
      </c>
      <c r="E158" s="3">
        <f t="shared" si="9"/>
        <v>43781</v>
      </c>
      <c r="F158" s="3">
        <f t="shared" si="10"/>
        <v>3583333.3333333279</v>
      </c>
    </row>
    <row r="159" spans="2:6">
      <c r="B159" s="1">
        <v>155</v>
      </c>
      <c r="C159" s="3">
        <f>IF(B159&gt;元金均等方式!$C$4,0,(-(-元金均等方式!$C$5/元金均等方式!$C$4)))</f>
        <v>41666.666666666664</v>
      </c>
      <c r="D159" s="3">
        <f>IF(B159&gt;元金均等方式!$C$4,0,(ISPMT(元金均等方式!$C$3/12,Work!B159-1,元金均等方式!$C$4,-元金均等方式!$C$5)))</f>
        <v>2090.2777777777778</v>
      </c>
      <c r="E159" s="3">
        <f t="shared" si="9"/>
        <v>43756</v>
      </c>
      <c r="F159" s="3">
        <f t="shared" si="10"/>
        <v>3541666.6666666614</v>
      </c>
    </row>
    <row r="160" spans="2:6">
      <c r="B160" s="1">
        <v>156</v>
      </c>
      <c r="C160" s="3">
        <f>IF(B160&gt;元金均等方式!$C$4,0,(-(-元金均等方式!$C$5/元金均等方式!$C$4)))</f>
        <v>41666.666666666664</v>
      </c>
      <c r="D160" s="3">
        <f>IF(B160&gt;元金均等方式!$C$4,0,(ISPMT(元金均等方式!$C$3/12,Work!B160-1,元金均等方式!$C$4,-元金均等方式!$C$5)))</f>
        <v>2065.9722222222222</v>
      </c>
      <c r="E160" s="3">
        <f t="shared" si="9"/>
        <v>43732</v>
      </c>
      <c r="F160" s="3">
        <f t="shared" si="10"/>
        <v>3499999.9999999949</v>
      </c>
    </row>
    <row r="161" spans="2:6">
      <c r="B161" s="1">
        <v>157</v>
      </c>
      <c r="C161" s="3">
        <f>IF(B161&gt;元金均等方式!$C$4,0,(-(-元金均等方式!$C$5/元金均等方式!$C$4)))</f>
        <v>41666.666666666664</v>
      </c>
      <c r="D161" s="3">
        <f>IF(B161&gt;元金均等方式!$C$4,0,(ISPMT(元金均等方式!$C$3/12,Work!B161-1,元金均等方式!$C$4,-元金均等方式!$C$5)))</f>
        <v>2041.666666666667</v>
      </c>
      <c r="E161" s="3">
        <f t="shared" si="9"/>
        <v>43708</v>
      </c>
      <c r="F161" s="3">
        <f t="shared" si="10"/>
        <v>3458333.3333333284</v>
      </c>
    </row>
    <row r="162" spans="2:6">
      <c r="B162" s="1">
        <v>158</v>
      </c>
      <c r="C162" s="3">
        <f>IF(B162&gt;元金均等方式!$C$4,0,(-(-元金均等方式!$C$5/元金均等方式!$C$4)))</f>
        <v>41666.666666666664</v>
      </c>
      <c r="D162" s="3">
        <f>IF(B162&gt;元金均等方式!$C$4,0,(ISPMT(元金均等方式!$C$3/12,Work!B162-1,元金均等方式!$C$4,-元金均等方式!$C$5)))</f>
        <v>2017.3611111111111</v>
      </c>
      <c r="E162" s="3">
        <f t="shared" si="9"/>
        <v>43684</v>
      </c>
      <c r="F162" s="3">
        <f t="shared" si="10"/>
        <v>3416666.6666666619</v>
      </c>
    </row>
    <row r="163" spans="2:6">
      <c r="B163" s="1">
        <v>159</v>
      </c>
      <c r="C163" s="3">
        <f>IF(B163&gt;元金均等方式!$C$4,0,(-(-元金均等方式!$C$5/元金均等方式!$C$4)))</f>
        <v>41666.666666666664</v>
      </c>
      <c r="D163" s="3">
        <f>IF(B163&gt;元金均等方式!$C$4,0,(ISPMT(元金均等方式!$C$3/12,Work!B163-1,元金均等方式!$C$4,-元金均等方式!$C$5)))</f>
        <v>1993.0555555555557</v>
      </c>
      <c r="E163" s="3">
        <f t="shared" si="9"/>
        <v>43659</v>
      </c>
      <c r="F163" s="3">
        <f t="shared" si="10"/>
        <v>3374999.9999999953</v>
      </c>
    </row>
    <row r="164" spans="2:6">
      <c r="B164" s="1">
        <v>160</v>
      </c>
      <c r="C164" s="3">
        <f>IF(B164&gt;元金均等方式!$C$4,0,(-(-元金均等方式!$C$5/元金均等方式!$C$4)))</f>
        <v>41666.666666666664</v>
      </c>
      <c r="D164" s="3">
        <f>IF(B164&gt;元金均等方式!$C$4,0,(ISPMT(元金均等方式!$C$3/12,Work!B164-1,元金均等方式!$C$4,-元金均等方式!$C$5)))</f>
        <v>1968.7500000000002</v>
      </c>
      <c r="E164" s="3">
        <f t="shared" si="9"/>
        <v>43635</v>
      </c>
      <c r="F164" s="3">
        <f t="shared" si="10"/>
        <v>3333333.3333333288</v>
      </c>
    </row>
    <row r="165" spans="2:6">
      <c r="B165" s="1">
        <v>161</v>
      </c>
      <c r="C165" s="3">
        <f>IF(B165&gt;元金均等方式!$C$4,0,(-(-元金均等方式!$C$5/元金均等方式!$C$4)))</f>
        <v>41666.666666666664</v>
      </c>
      <c r="D165" s="3">
        <f>IF(B165&gt;元金均等方式!$C$4,0,(ISPMT(元金均等方式!$C$3/12,Work!B165-1,元金均等方式!$C$4,-元金均等方式!$C$5)))</f>
        <v>1944.4444444444446</v>
      </c>
      <c r="E165" s="3">
        <f t="shared" si="9"/>
        <v>43611</v>
      </c>
      <c r="F165" s="3">
        <f t="shared" si="10"/>
        <v>3291666.6666666623</v>
      </c>
    </row>
    <row r="166" spans="2:6">
      <c r="B166" s="1">
        <v>162</v>
      </c>
      <c r="C166" s="3">
        <f>IF(B166&gt;元金均等方式!$C$4,0,(-(-元金均等方式!$C$5/元金均等方式!$C$4)))</f>
        <v>41666.666666666664</v>
      </c>
      <c r="D166" s="3">
        <f>IF(B166&gt;元金均等方式!$C$4,0,(ISPMT(元金均等方式!$C$3/12,Work!B166-1,元金均等方式!$C$4,-元金均等方式!$C$5)))</f>
        <v>1920.1388888888891</v>
      </c>
      <c r="E166" s="3">
        <f t="shared" si="9"/>
        <v>43586</v>
      </c>
      <c r="F166" s="3">
        <f t="shared" si="10"/>
        <v>3249999.9999999958</v>
      </c>
    </row>
    <row r="167" spans="2:6">
      <c r="B167" s="1">
        <v>163</v>
      </c>
      <c r="C167" s="3">
        <f>IF(B167&gt;元金均等方式!$C$4,0,(-(-元金均等方式!$C$5/元金均等方式!$C$4)))</f>
        <v>41666.666666666664</v>
      </c>
      <c r="D167" s="3">
        <f>IF(B167&gt;元金均等方式!$C$4,0,(ISPMT(元金均等方式!$C$3/12,Work!B167-1,元金均等方式!$C$4,-元金均等方式!$C$5)))</f>
        <v>1895.8333333333335</v>
      </c>
      <c r="E167" s="3">
        <f t="shared" si="9"/>
        <v>43562</v>
      </c>
      <c r="F167" s="3">
        <f t="shared" si="10"/>
        <v>3208333.3333333293</v>
      </c>
    </row>
    <row r="168" spans="2:6">
      <c r="B168" s="1">
        <v>164</v>
      </c>
      <c r="C168" s="3">
        <f>IF(B168&gt;元金均等方式!$C$4,0,(-(-元金均等方式!$C$5/元金均等方式!$C$4)))</f>
        <v>41666.666666666664</v>
      </c>
      <c r="D168" s="3">
        <f>IF(B168&gt;元金均等方式!$C$4,0,(ISPMT(元金均等方式!$C$3/12,Work!B168-1,元金均等方式!$C$4,-元金均等方式!$C$5)))</f>
        <v>1871.5277777777778</v>
      </c>
      <c r="E168" s="3">
        <f t="shared" si="9"/>
        <v>43538</v>
      </c>
      <c r="F168" s="3">
        <f t="shared" si="10"/>
        <v>3166666.6666666628</v>
      </c>
    </row>
    <row r="169" spans="2:6">
      <c r="B169" s="1">
        <v>165</v>
      </c>
      <c r="C169" s="3">
        <f>IF(B169&gt;元金均等方式!$C$4,0,(-(-元金均等方式!$C$5/元金均等方式!$C$4)))</f>
        <v>41666.666666666664</v>
      </c>
      <c r="D169" s="3">
        <f>IF(B169&gt;元金均等方式!$C$4,0,(ISPMT(元金均等方式!$C$3/12,Work!B169-1,元金均等方式!$C$4,-元金均等方式!$C$5)))</f>
        <v>1847.2222222222224</v>
      </c>
      <c r="E169" s="3">
        <f t="shared" si="9"/>
        <v>43513</v>
      </c>
      <c r="F169" s="3">
        <f t="shared" si="10"/>
        <v>3124999.9999999963</v>
      </c>
    </row>
    <row r="170" spans="2:6">
      <c r="B170" s="1">
        <v>166</v>
      </c>
      <c r="C170" s="3">
        <f>IF(B170&gt;元金均等方式!$C$4,0,(-(-元金均等方式!$C$5/元金均等方式!$C$4)))</f>
        <v>41666.666666666664</v>
      </c>
      <c r="D170" s="3">
        <f>IF(B170&gt;元金均等方式!$C$4,0,(ISPMT(元金均等方式!$C$3/12,Work!B170-1,元金均等方式!$C$4,-元金均等方式!$C$5)))</f>
        <v>1822.916666666667</v>
      </c>
      <c r="E170" s="3">
        <f t="shared" si="9"/>
        <v>43489</v>
      </c>
      <c r="F170" s="3">
        <f t="shared" si="10"/>
        <v>3083333.3333333298</v>
      </c>
    </row>
    <row r="171" spans="2:6">
      <c r="B171" s="1">
        <v>167</v>
      </c>
      <c r="C171" s="3">
        <f>IF(B171&gt;元金均等方式!$C$4,0,(-(-元金均等方式!$C$5/元金均等方式!$C$4)))</f>
        <v>41666.666666666664</v>
      </c>
      <c r="D171" s="3">
        <f>IF(B171&gt;元金均等方式!$C$4,0,(ISPMT(元金均等方式!$C$3/12,Work!B171-1,元金均等方式!$C$4,-元金均等方式!$C$5)))</f>
        <v>1798.6111111111111</v>
      </c>
      <c r="E171" s="3">
        <f t="shared" si="9"/>
        <v>43465</v>
      </c>
      <c r="F171" s="3">
        <f t="shared" si="10"/>
        <v>3041666.6666666633</v>
      </c>
    </row>
    <row r="172" spans="2:6">
      <c r="B172" s="1">
        <v>168</v>
      </c>
      <c r="C172" s="3">
        <f>IF(B172&gt;元金均等方式!$C$4,0,(-(-元金均等方式!$C$5/元金均等方式!$C$4)))</f>
        <v>41666.666666666664</v>
      </c>
      <c r="D172" s="3">
        <f>IF(B172&gt;元金均等方式!$C$4,0,(ISPMT(元金均等方式!$C$3/12,Work!B172-1,元金均等方式!$C$4,-元金均等方式!$C$5)))</f>
        <v>1774.3055555555557</v>
      </c>
      <c r="E172" s="3">
        <f t="shared" si="9"/>
        <v>43440</v>
      </c>
      <c r="F172" s="3">
        <f t="shared" si="10"/>
        <v>2999999.9999999967</v>
      </c>
    </row>
    <row r="173" spans="2:6">
      <c r="B173" s="1">
        <v>169</v>
      </c>
      <c r="C173" s="3">
        <f>IF(B173&gt;元金均等方式!$C$4,0,(-(-元金均等方式!$C$5/元金均等方式!$C$4)))</f>
        <v>41666.666666666664</v>
      </c>
      <c r="D173" s="3">
        <f>IF(B173&gt;元金均等方式!$C$4,0,(ISPMT(元金均等方式!$C$3/12,Work!B173-1,元金均等方式!$C$4,-元金均等方式!$C$5)))</f>
        <v>1750.0000000000002</v>
      </c>
      <c r="E173" s="3">
        <f t="shared" si="9"/>
        <v>43416</v>
      </c>
      <c r="F173" s="3">
        <f t="shared" si="10"/>
        <v>2958333.3333333302</v>
      </c>
    </row>
    <row r="174" spans="2:6">
      <c r="B174" s="1">
        <v>170</v>
      </c>
      <c r="C174" s="3">
        <f>IF(B174&gt;元金均等方式!$C$4,0,(-(-元金均等方式!$C$5/元金均等方式!$C$4)))</f>
        <v>41666.666666666664</v>
      </c>
      <c r="D174" s="3">
        <f>IF(B174&gt;元金均等方式!$C$4,0,(ISPMT(元金均等方式!$C$3/12,Work!B174-1,元金均等方式!$C$4,-元金均等方式!$C$5)))</f>
        <v>1725.6944444444446</v>
      </c>
      <c r="E174" s="3">
        <f t="shared" si="9"/>
        <v>43392</v>
      </c>
      <c r="F174" s="3">
        <f t="shared" si="10"/>
        <v>2916666.6666666637</v>
      </c>
    </row>
    <row r="175" spans="2:6">
      <c r="B175" s="1">
        <v>171</v>
      </c>
      <c r="C175" s="3">
        <f>IF(B175&gt;元金均等方式!$C$4,0,(-(-元金均等方式!$C$5/元金均等方式!$C$4)))</f>
        <v>41666.666666666664</v>
      </c>
      <c r="D175" s="3">
        <f>IF(B175&gt;元金均等方式!$C$4,0,(ISPMT(元金均等方式!$C$3/12,Work!B175-1,元金均等方式!$C$4,-元金均等方式!$C$5)))</f>
        <v>1701.3888888888891</v>
      </c>
      <c r="E175" s="3">
        <f t="shared" si="9"/>
        <v>43368</v>
      </c>
      <c r="F175" s="3">
        <f t="shared" si="10"/>
        <v>2874999.9999999972</v>
      </c>
    </row>
    <row r="176" spans="2:6">
      <c r="B176" s="1">
        <v>172</v>
      </c>
      <c r="C176" s="3">
        <f>IF(B176&gt;元金均等方式!$C$4,0,(-(-元金均等方式!$C$5/元金均等方式!$C$4)))</f>
        <v>41666.666666666664</v>
      </c>
      <c r="D176" s="3">
        <f>IF(B176&gt;元金均等方式!$C$4,0,(ISPMT(元金均等方式!$C$3/12,Work!B176-1,元金均等方式!$C$4,-元金均等方式!$C$5)))</f>
        <v>1677.0833333333335</v>
      </c>
      <c r="E176" s="3">
        <f t="shared" si="9"/>
        <v>43343</v>
      </c>
      <c r="F176" s="3">
        <f t="shared" si="10"/>
        <v>2833333.3333333307</v>
      </c>
    </row>
    <row r="177" spans="2:6">
      <c r="B177" s="1">
        <v>173</v>
      </c>
      <c r="C177" s="3">
        <f>IF(B177&gt;元金均等方式!$C$4,0,(-(-元金均等方式!$C$5/元金均等方式!$C$4)))</f>
        <v>41666.666666666664</v>
      </c>
      <c r="D177" s="3">
        <f>IF(B177&gt;元金均等方式!$C$4,0,(ISPMT(元金均等方式!$C$3/12,Work!B177-1,元金均等方式!$C$4,-元金均等方式!$C$5)))</f>
        <v>1652.7777777777778</v>
      </c>
      <c r="E177" s="3">
        <f t="shared" si="9"/>
        <v>43319</v>
      </c>
      <c r="F177" s="3">
        <f t="shared" si="10"/>
        <v>2791666.6666666642</v>
      </c>
    </row>
    <row r="178" spans="2:6">
      <c r="B178" s="1">
        <v>174</v>
      </c>
      <c r="C178" s="3">
        <f>IF(B178&gt;元金均等方式!$C$4,0,(-(-元金均等方式!$C$5/元金均等方式!$C$4)))</f>
        <v>41666.666666666664</v>
      </c>
      <c r="D178" s="3">
        <f>IF(B178&gt;元金均等方式!$C$4,0,(ISPMT(元金均等方式!$C$3/12,Work!B178-1,元金均等方式!$C$4,-元金均等方式!$C$5)))</f>
        <v>1628.4722222222224</v>
      </c>
      <c r="E178" s="3">
        <f t="shared" si="9"/>
        <v>43295</v>
      </c>
      <c r="F178" s="3">
        <f t="shared" si="10"/>
        <v>2749999.9999999977</v>
      </c>
    </row>
    <row r="179" spans="2:6">
      <c r="B179" s="1">
        <v>175</v>
      </c>
      <c r="C179" s="3">
        <f>IF(B179&gt;元金均等方式!$C$4,0,(-(-元金均等方式!$C$5/元金均等方式!$C$4)))</f>
        <v>41666.666666666664</v>
      </c>
      <c r="D179" s="3">
        <f>IF(B179&gt;元金均等方式!$C$4,0,(ISPMT(元金均等方式!$C$3/12,Work!B179-1,元金均等方式!$C$4,-元金均等方式!$C$5)))</f>
        <v>1604.166666666667</v>
      </c>
      <c r="E179" s="3">
        <f t="shared" si="9"/>
        <v>43270</v>
      </c>
      <c r="F179" s="3">
        <f t="shared" si="10"/>
        <v>2708333.3333333312</v>
      </c>
    </row>
    <row r="180" spans="2:6">
      <c r="B180" s="1">
        <v>176</v>
      </c>
      <c r="C180" s="3">
        <f>IF(B180&gt;元金均等方式!$C$4,0,(-(-元金均等方式!$C$5/元金均等方式!$C$4)))</f>
        <v>41666.666666666664</v>
      </c>
      <c r="D180" s="3">
        <f>IF(B180&gt;元金均等方式!$C$4,0,(ISPMT(元金均等方式!$C$3/12,Work!B180-1,元金均等方式!$C$4,-元金均等方式!$C$5)))</f>
        <v>1579.8611111111111</v>
      </c>
      <c r="E180" s="3">
        <f t="shared" si="9"/>
        <v>43246</v>
      </c>
      <c r="F180" s="3">
        <f t="shared" si="10"/>
        <v>2666666.6666666646</v>
      </c>
    </row>
    <row r="181" spans="2:6">
      <c r="B181" s="1">
        <v>177</v>
      </c>
      <c r="C181" s="3">
        <f>IF(B181&gt;元金均等方式!$C$4,0,(-(-元金均等方式!$C$5/元金均等方式!$C$4)))</f>
        <v>41666.666666666664</v>
      </c>
      <c r="D181" s="3">
        <f>IF(B181&gt;元金均等方式!$C$4,0,(ISPMT(元金均等方式!$C$3/12,Work!B181-1,元金均等方式!$C$4,-元金均等方式!$C$5)))</f>
        <v>1555.5555555555557</v>
      </c>
      <c r="E181" s="3">
        <f t="shared" si="9"/>
        <v>43222</v>
      </c>
      <c r="F181" s="3">
        <f t="shared" si="10"/>
        <v>2624999.9999999981</v>
      </c>
    </row>
    <row r="182" spans="2:6">
      <c r="B182" s="1">
        <v>178</v>
      </c>
      <c r="C182" s="3">
        <f>IF(B182&gt;元金均等方式!$C$4,0,(-(-元金均等方式!$C$5/元金均等方式!$C$4)))</f>
        <v>41666.666666666664</v>
      </c>
      <c r="D182" s="3">
        <f>IF(B182&gt;元金均等方式!$C$4,0,(ISPMT(元金均等方式!$C$3/12,Work!B182-1,元金均等方式!$C$4,-元金均等方式!$C$5)))</f>
        <v>1531.2500000000002</v>
      </c>
      <c r="E182" s="3">
        <f t="shared" si="9"/>
        <v>43197</v>
      </c>
      <c r="F182" s="3">
        <f t="shared" si="10"/>
        <v>2583333.3333333316</v>
      </c>
    </row>
    <row r="183" spans="2:6">
      <c r="B183" s="1">
        <v>179</v>
      </c>
      <c r="C183" s="3">
        <f>IF(B183&gt;元金均等方式!$C$4,0,(-(-元金均等方式!$C$5/元金均等方式!$C$4)))</f>
        <v>41666.666666666664</v>
      </c>
      <c r="D183" s="3">
        <f>IF(B183&gt;元金均等方式!$C$4,0,(ISPMT(元金均等方式!$C$3/12,Work!B183-1,元金均等方式!$C$4,-元金均等方式!$C$5)))</f>
        <v>1506.9444444444446</v>
      </c>
      <c r="E183" s="3">
        <f t="shared" si="9"/>
        <v>43173</v>
      </c>
      <c r="F183" s="3">
        <f t="shared" si="10"/>
        <v>2541666.6666666651</v>
      </c>
    </row>
    <row r="184" spans="2:6">
      <c r="B184" s="1">
        <v>180</v>
      </c>
      <c r="C184" s="3">
        <f>IF(B184&gt;元金均等方式!$C$4,0,(-(-元金均等方式!$C$5/元金均等方式!$C$4)))</f>
        <v>41666.666666666664</v>
      </c>
      <c r="D184" s="3">
        <f>IF(B184&gt;元金均等方式!$C$4,0,(ISPMT(元金均等方式!$C$3/12,Work!B184-1,元金均等方式!$C$4,-元金均等方式!$C$5)))</f>
        <v>1482.6388888888891</v>
      </c>
      <c r="E184" s="3">
        <f t="shared" si="9"/>
        <v>43149</v>
      </c>
      <c r="F184" s="3">
        <f t="shared" si="10"/>
        <v>2499999.9999999986</v>
      </c>
    </row>
    <row r="185" spans="2:6">
      <c r="B185" s="1">
        <v>181</v>
      </c>
      <c r="C185" s="3">
        <f>IF(B185&gt;元金均等方式!$C$4,0,(-(-元金均等方式!$C$5/元金均等方式!$C$4)))</f>
        <v>41666.666666666664</v>
      </c>
      <c r="D185" s="3">
        <f>IF(B185&gt;元金均等方式!$C$4,0,(ISPMT(元金均等方式!$C$3/12,Work!B185-1,元金均等方式!$C$4,-元金均等方式!$C$5)))</f>
        <v>1458.3333333333333</v>
      </c>
      <c r="E185" s="3">
        <f t="shared" si="9"/>
        <v>43125</v>
      </c>
      <c r="F185" s="3">
        <f t="shared" si="10"/>
        <v>2458333.3333333321</v>
      </c>
    </row>
    <row r="186" spans="2:6">
      <c r="B186" s="1">
        <v>182</v>
      </c>
      <c r="C186" s="3">
        <f>IF(B186&gt;元金均等方式!$C$4,0,(-(-元金均等方式!$C$5/元金均等方式!$C$4)))</f>
        <v>41666.666666666664</v>
      </c>
      <c r="D186" s="3">
        <f>IF(B186&gt;元金均等方式!$C$4,0,(ISPMT(元金均等方式!$C$3/12,Work!B186-1,元金均等方式!$C$4,-元金均等方式!$C$5)))</f>
        <v>1434.0277777777778</v>
      </c>
      <c r="E186" s="3">
        <f t="shared" si="9"/>
        <v>43100</v>
      </c>
      <c r="F186" s="3">
        <f t="shared" si="10"/>
        <v>2416666.6666666656</v>
      </c>
    </row>
    <row r="187" spans="2:6">
      <c r="B187" s="1">
        <v>183</v>
      </c>
      <c r="C187" s="3">
        <f>IF(B187&gt;元金均等方式!$C$4,0,(-(-元金均等方式!$C$5/元金均等方式!$C$4)))</f>
        <v>41666.666666666664</v>
      </c>
      <c r="D187" s="3">
        <f>IF(B187&gt;元金均等方式!$C$4,0,(ISPMT(元金均等方式!$C$3/12,Work!B187-1,元金均等方式!$C$4,-元金均等方式!$C$5)))</f>
        <v>1409.7222222222224</v>
      </c>
      <c r="E187" s="3">
        <f t="shared" si="9"/>
        <v>43076</v>
      </c>
      <c r="F187" s="3">
        <f t="shared" si="10"/>
        <v>2374999.9999999991</v>
      </c>
    </row>
    <row r="188" spans="2:6">
      <c r="B188" s="1">
        <v>184</v>
      </c>
      <c r="C188" s="3">
        <f>IF(B188&gt;元金均等方式!$C$4,0,(-(-元金均等方式!$C$5/元金均等方式!$C$4)))</f>
        <v>41666.666666666664</v>
      </c>
      <c r="D188" s="3">
        <f>IF(B188&gt;元金均等方式!$C$4,0,(ISPMT(元金均等方式!$C$3/12,Work!B188-1,元金均等方式!$C$4,-元金均等方式!$C$5)))</f>
        <v>1385.4166666666667</v>
      </c>
      <c r="E188" s="3">
        <f t="shared" si="9"/>
        <v>43052</v>
      </c>
      <c r="F188" s="3">
        <f t="shared" si="10"/>
        <v>2333333.3333333326</v>
      </c>
    </row>
    <row r="189" spans="2:6">
      <c r="B189" s="1">
        <v>185</v>
      </c>
      <c r="C189" s="3">
        <f>IF(B189&gt;元金均等方式!$C$4,0,(-(-元金均等方式!$C$5/元金均等方式!$C$4)))</f>
        <v>41666.666666666664</v>
      </c>
      <c r="D189" s="3">
        <f>IF(B189&gt;元金均等方式!$C$4,0,(ISPMT(元金均等方式!$C$3/12,Work!B189-1,元金均等方式!$C$4,-元金均等方式!$C$5)))</f>
        <v>1361.1111111111111</v>
      </c>
      <c r="E189" s="3">
        <f t="shared" si="9"/>
        <v>43027</v>
      </c>
      <c r="F189" s="3">
        <f t="shared" si="10"/>
        <v>2291666.666666666</v>
      </c>
    </row>
    <row r="190" spans="2:6">
      <c r="B190" s="1">
        <v>186</v>
      </c>
      <c r="C190" s="3">
        <f>IF(B190&gt;元金均等方式!$C$4,0,(-(-元金均等方式!$C$5/元金均等方式!$C$4)))</f>
        <v>41666.666666666664</v>
      </c>
      <c r="D190" s="3">
        <f>IF(B190&gt;元金均等方式!$C$4,0,(ISPMT(元金均等方式!$C$3/12,Work!B190-1,元金均等方式!$C$4,-元金均等方式!$C$5)))</f>
        <v>1336.8055555555557</v>
      </c>
      <c r="E190" s="3">
        <f t="shared" si="9"/>
        <v>43003</v>
      </c>
      <c r="F190" s="3">
        <f t="shared" si="10"/>
        <v>2249999.9999999995</v>
      </c>
    </row>
    <row r="191" spans="2:6">
      <c r="B191" s="1">
        <v>187</v>
      </c>
      <c r="C191" s="3">
        <f>IF(B191&gt;元金均等方式!$C$4,0,(-(-元金均等方式!$C$5/元金均等方式!$C$4)))</f>
        <v>41666.666666666664</v>
      </c>
      <c r="D191" s="3">
        <f>IF(B191&gt;元金均等方式!$C$4,0,(ISPMT(元金均等方式!$C$3/12,Work!B191-1,元金均等方式!$C$4,-元金均等方式!$C$5)))</f>
        <v>1312.5</v>
      </c>
      <c r="E191" s="3">
        <f t="shared" si="9"/>
        <v>42979</v>
      </c>
      <c r="F191" s="3">
        <f t="shared" si="10"/>
        <v>2208333.333333333</v>
      </c>
    </row>
    <row r="192" spans="2:6">
      <c r="B192" s="1">
        <v>188</v>
      </c>
      <c r="C192" s="3">
        <f>IF(B192&gt;元金均等方式!$C$4,0,(-(-元金均等方式!$C$5/元金均等方式!$C$4)))</f>
        <v>41666.666666666664</v>
      </c>
      <c r="D192" s="3">
        <f>IF(B192&gt;元金均等方式!$C$4,0,(ISPMT(元金均等方式!$C$3/12,Work!B192-1,元金均等方式!$C$4,-元金均等方式!$C$5)))</f>
        <v>1288.1944444444446</v>
      </c>
      <c r="E192" s="3">
        <f t="shared" si="9"/>
        <v>42954</v>
      </c>
      <c r="F192" s="3">
        <f t="shared" si="10"/>
        <v>2166666.6666666665</v>
      </c>
    </row>
    <row r="193" spans="2:6">
      <c r="B193" s="1">
        <v>189</v>
      </c>
      <c r="C193" s="3">
        <f>IF(B193&gt;元金均等方式!$C$4,0,(-(-元金均等方式!$C$5/元金均等方式!$C$4)))</f>
        <v>41666.666666666664</v>
      </c>
      <c r="D193" s="3">
        <f>IF(B193&gt;元金均等方式!$C$4,0,(ISPMT(元金均等方式!$C$3/12,Work!B193-1,元金均等方式!$C$4,-元金均等方式!$C$5)))</f>
        <v>1263.8888888888891</v>
      </c>
      <c r="E193" s="3">
        <f t="shared" si="9"/>
        <v>42930</v>
      </c>
      <c r="F193" s="3">
        <f t="shared" si="10"/>
        <v>2125000</v>
      </c>
    </row>
    <row r="194" spans="2:6">
      <c r="B194" s="1">
        <v>190</v>
      </c>
      <c r="C194" s="3">
        <f>IF(B194&gt;元金均等方式!$C$4,0,(-(-元金均等方式!$C$5/元金均等方式!$C$4)))</f>
        <v>41666.666666666664</v>
      </c>
      <c r="D194" s="3">
        <f>IF(B194&gt;元金均等方式!$C$4,0,(ISPMT(元金均等方式!$C$3/12,Work!B194-1,元金均等方式!$C$4,-元金均等方式!$C$5)))</f>
        <v>1239.5833333333333</v>
      </c>
      <c r="E194" s="3">
        <f t="shared" si="9"/>
        <v>42906</v>
      </c>
      <c r="F194" s="3">
        <f t="shared" si="10"/>
        <v>2083333.3333333333</v>
      </c>
    </row>
    <row r="195" spans="2:6">
      <c r="B195" s="1">
        <v>191</v>
      </c>
      <c r="C195" s="3">
        <f>IF(B195&gt;元金均等方式!$C$4,0,(-(-元金均等方式!$C$5/元金均等方式!$C$4)))</f>
        <v>41666.666666666664</v>
      </c>
      <c r="D195" s="3">
        <f>IF(B195&gt;元金均等方式!$C$4,0,(ISPMT(元金均等方式!$C$3/12,Work!B195-1,元金均等方式!$C$4,-元金均等方式!$C$5)))</f>
        <v>1215.2777777777778</v>
      </c>
      <c r="E195" s="3">
        <f t="shared" si="9"/>
        <v>42881</v>
      </c>
      <c r="F195" s="3">
        <f t="shared" si="10"/>
        <v>2041666.6666666665</v>
      </c>
    </row>
    <row r="196" spans="2:6">
      <c r="B196" s="1">
        <v>192</v>
      </c>
      <c r="C196" s="3">
        <f>IF(B196&gt;元金均等方式!$C$4,0,(-(-元金均等方式!$C$5/元金均等方式!$C$4)))</f>
        <v>41666.666666666664</v>
      </c>
      <c r="D196" s="3">
        <f>IF(B196&gt;元金均等方式!$C$4,0,(ISPMT(元金均等方式!$C$3/12,Work!B196-1,元金均等方式!$C$4,-元金均等方式!$C$5)))</f>
        <v>1190.9722222222224</v>
      </c>
      <c r="E196" s="3">
        <f t="shared" si="9"/>
        <v>42857</v>
      </c>
      <c r="F196" s="3">
        <f t="shared" si="10"/>
        <v>1999999.9999999998</v>
      </c>
    </row>
    <row r="197" spans="2:6">
      <c r="B197" s="1">
        <v>193</v>
      </c>
      <c r="C197" s="3">
        <f>IF(B197&gt;元金均等方式!$C$4,0,(-(-元金均等方式!$C$5/元金均等方式!$C$4)))</f>
        <v>41666.666666666664</v>
      </c>
      <c r="D197" s="3">
        <f>IF(B197&gt;元金均等方式!$C$4,0,(ISPMT(元金均等方式!$C$3/12,Work!B197-1,元金均等方式!$C$4,-元金均等方式!$C$5)))</f>
        <v>1166.6666666666667</v>
      </c>
      <c r="E197" s="3">
        <f t="shared" ref="E197:E243" si="11">IF(ROUNDDOWN(C197+D197,0)&gt;F196,F196,ROUNDDOWN(C197+D197,0))</f>
        <v>42833</v>
      </c>
      <c r="F197" s="3">
        <f t="shared" si="10"/>
        <v>1958333.333333333</v>
      </c>
    </row>
    <row r="198" spans="2:6">
      <c r="B198" s="1">
        <v>194</v>
      </c>
      <c r="C198" s="3">
        <f>IF(B198&gt;元金均等方式!$C$4,0,(-(-元金均等方式!$C$5/元金均等方式!$C$4)))</f>
        <v>41666.666666666664</v>
      </c>
      <c r="D198" s="3">
        <f>IF(B198&gt;元金均等方式!$C$4,0,(ISPMT(元金均等方式!$C$3/12,Work!B198-1,元金均等方式!$C$4,-元金均等方式!$C$5)))</f>
        <v>1142.3611111111111</v>
      </c>
      <c r="E198" s="3">
        <f t="shared" si="11"/>
        <v>42809</v>
      </c>
      <c r="F198" s="3">
        <f t="shared" ref="F198:F259" si="12">F197-C198</f>
        <v>1916666.6666666663</v>
      </c>
    </row>
    <row r="199" spans="2:6">
      <c r="B199" s="1">
        <v>195</v>
      </c>
      <c r="C199" s="3">
        <f>IF(B199&gt;元金均等方式!$C$4,0,(-(-元金均等方式!$C$5/元金均等方式!$C$4)))</f>
        <v>41666.666666666664</v>
      </c>
      <c r="D199" s="3">
        <f>IF(B199&gt;元金均等方式!$C$4,0,(ISPMT(元金均等方式!$C$3/12,Work!B199-1,元金均等方式!$C$4,-元金均等方式!$C$5)))</f>
        <v>1118.0555555555557</v>
      </c>
      <c r="E199" s="3">
        <f t="shared" si="11"/>
        <v>42784</v>
      </c>
      <c r="F199" s="3">
        <f t="shared" si="12"/>
        <v>1874999.9999999995</v>
      </c>
    </row>
    <row r="200" spans="2:6">
      <c r="B200" s="1">
        <v>196</v>
      </c>
      <c r="C200" s="3">
        <f>IF(B200&gt;元金均等方式!$C$4,0,(-(-元金均等方式!$C$5/元金均等方式!$C$4)))</f>
        <v>41666.666666666664</v>
      </c>
      <c r="D200" s="3">
        <f>IF(B200&gt;元金均等方式!$C$4,0,(ISPMT(元金均等方式!$C$3/12,Work!B200-1,元金均等方式!$C$4,-元金均等方式!$C$5)))</f>
        <v>1093.75</v>
      </c>
      <c r="E200" s="3">
        <f t="shared" si="11"/>
        <v>42760</v>
      </c>
      <c r="F200" s="3">
        <f t="shared" si="12"/>
        <v>1833333.3333333328</v>
      </c>
    </row>
    <row r="201" spans="2:6">
      <c r="B201" s="1">
        <v>197</v>
      </c>
      <c r="C201" s="3">
        <f>IF(B201&gt;元金均等方式!$C$4,0,(-(-元金均等方式!$C$5/元金均等方式!$C$4)))</f>
        <v>41666.666666666664</v>
      </c>
      <c r="D201" s="3">
        <f>IF(B201&gt;元金均等方式!$C$4,0,(ISPMT(元金均等方式!$C$3/12,Work!B201-1,元金均等方式!$C$4,-元金均等方式!$C$5)))</f>
        <v>1069.4444444444446</v>
      </c>
      <c r="E201" s="3">
        <f t="shared" si="11"/>
        <v>42736</v>
      </c>
      <c r="F201" s="3">
        <f t="shared" si="12"/>
        <v>1791666.666666666</v>
      </c>
    </row>
    <row r="202" spans="2:6">
      <c r="B202" s="1">
        <v>198</v>
      </c>
      <c r="C202" s="3">
        <f>IF(B202&gt;元金均等方式!$C$4,0,(-(-元金均等方式!$C$5/元金均等方式!$C$4)))</f>
        <v>41666.666666666664</v>
      </c>
      <c r="D202" s="3">
        <f>IF(B202&gt;元金均等方式!$C$4,0,(ISPMT(元金均等方式!$C$3/12,Work!B202-1,元金均等方式!$C$4,-元金均等方式!$C$5)))</f>
        <v>1045.1388888888889</v>
      </c>
      <c r="E202" s="3">
        <f t="shared" si="11"/>
        <v>42711</v>
      </c>
      <c r="F202" s="3">
        <f t="shared" si="12"/>
        <v>1749999.9999999993</v>
      </c>
    </row>
    <row r="203" spans="2:6">
      <c r="B203" s="1">
        <v>199</v>
      </c>
      <c r="C203" s="3">
        <f>IF(B203&gt;元金均等方式!$C$4,0,(-(-元金均等方式!$C$5/元金均等方式!$C$4)))</f>
        <v>41666.666666666664</v>
      </c>
      <c r="D203" s="3">
        <f>IF(B203&gt;元金均等方式!$C$4,0,(ISPMT(元金均等方式!$C$3/12,Work!B203-1,元金均等方式!$C$4,-元金均等方式!$C$5)))</f>
        <v>1020.8333333333335</v>
      </c>
      <c r="E203" s="3">
        <f t="shared" si="11"/>
        <v>42687</v>
      </c>
      <c r="F203" s="3">
        <f t="shared" si="12"/>
        <v>1708333.3333333326</v>
      </c>
    </row>
    <row r="204" spans="2:6">
      <c r="B204" s="1">
        <v>200</v>
      </c>
      <c r="C204" s="3">
        <f>IF(B204&gt;元金均等方式!$C$4,0,(-(-元金均等方式!$C$5/元金均等方式!$C$4)))</f>
        <v>41666.666666666664</v>
      </c>
      <c r="D204" s="3">
        <f>IF(B204&gt;元金均等方式!$C$4,0,(ISPMT(元金均等方式!$C$3/12,Work!B204-1,元金均等方式!$C$4,-元金均等方式!$C$5)))</f>
        <v>996.52777777777783</v>
      </c>
      <c r="E204" s="3">
        <f t="shared" si="11"/>
        <v>42663</v>
      </c>
      <c r="F204" s="3">
        <f t="shared" si="12"/>
        <v>1666666.6666666658</v>
      </c>
    </row>
    <row r="205" spans="2:6">
      <c r="B205" s="1">
        <v>201</v>
      </c>
      <c r="C205" s="3">
        <f>IF(B205&gt;元金均等方式!$C$4,0,(-(-元金均等方式!$C$5/元金均等方式!$C$4)))</f>
        <v>41666.666666666664</v>
      </c>
      <c r="D205" s="3">
        <f>IF(B205&gt;元金均等方式!$C$4,0,(ISPMT(元金均等方式!$C$3/12,Work!B205-1,元金均等方式!$C$4,-元金均等方式!$C$5)))</f>
        <v>972.22222222222229</v>
      </c>
      <c r="E205" s="3">
        <f t="shared" si="11"/>
        <v>42638</v>
      </c>
      <c r="F205" s="3">
        <f t="shared" si="12"/>
        <v>1624999.9999999991</v>
      </c>
    </row>
    <row r="206" spans="2:6">
      <c r="B206" s="1">
        <v>202</v>
      </c>
      <c r="C206" s="3">
        <f>IF(B206&gt;元金均等方式!$C$4,0,(-(-元金均等方式!$C$5/元金均等方式!$C$4)))</f>
        <v>41666.666666666664</v>
      </c>
      <c r="D206" s="3">
        <f>IF(B206&gt;元金均等方式!$C$4,0,(ISPMT(元金均等方式!$C$3/12,Work!B206-1,元金均等方式!$C$4,-元金均等方式!$C$5)))</f>
        <v>947.91666666666674</v>
      </c>
      <c r="E206" s="3">
        <f t="shared" si="11"/>
        <v>42614</v>
      </c>
      <c r="F206" s="3">
        <f t="shared" si="12"/>
        <v>1583333.3333333323</v>
      </c>
    </row>
    <row r="207" spans="2:6">
      <c r="B207" s="1">
        <v>203</v>
      </c>
      <c r="C207" s="3">
        <f>IF(B207&gt;元金均等方式!$C$4,0,(-(-元金均等方式!$C$5/元金均等方式!$C$4)))</f>
        <v>41666.666666666664</v>
      </c>
      <c r="D207" s="3">
        <f>IF(B207&gt;元金均等方式!$C$4,0,(ISPMT(元金均等方式!$C$3/12,Work!B207-1,元金均等方式!$C$4,-元金均等方式!$C$5)))</f>
        <v>923.6111111111112</v>
      </c>
      <c r="E207" s="3">
        <f t="shared" si="11"/>
        <v>42590</v>
      </c>
      <c r="F207" s="3">
        <f t="shared" si="12"/>
        <v>1541666.6666666656</v>
      </c>
    </row>
    <row r="208" spans="2:6">
      <c r="B208" s="1">
        <v>204</v>
      </c>
      <c r="C208" s="3">
        <f>IF(B208&gt;元金均等方式!$C$4,0,(-(-元金均等方式!$C$5/元金均等方式!$C$4)))</f>
        <v>41666.666666666664</v>
      </c>
      <c r="D208" s="3">
        <f>IF(B208&gt;元金均等方式!$C$4,0,(ISPMT(元金均等方式!$C$3/12,Work!B208-1,元金均等方式!$C$4,-元金均等方式!$C$5)))</f>
        <v>899.30555555555554</v>
      </c>
      <c r="E208" s="3">
        <f t="shared" si="11"/>
        <v>42565</v>
      </c>
      <c r="F208" s="3">
        <f t="shared" si="12"/>
        <v>1499999.9999999988</v>
      </c>
    </row>
    <row r="209" spans="2:6">
      <c r="B209" s="1">
        <v>205</v>
      </c>
      <c r="C209" s="3">
        <f>IF(B209&gt;元金均等方式!$C$4,0,(-(-元金均等方式!$C$5/元金均等方式!$C$4)))</f>
        <v>41666.666666666664</v>
      </c>
      <c r="D209" s="3">
        <f>IF(B209&gt;元金均等方式!$C$4,0,(ISPMT(元金均等方式!$C$3/12,Work!B209-1,元金均等方式!$C$4,-元金均等方式!$C$5)))</f>
        <v>875.00000000000011</v>
      </c>
      <c r="E209" s="3">
        <f t="shared" si="11"/>
        <v>42541</v>
      </c>
      <c r="F209" s="3">
        <f t="shared" si="12"/>
        <v>1458333.3333333321</v>
      </c>
    </row>
    <row r="210" spans="2:6">
      <c r="B210" s="1">
        <v>206</v>
      </c>
      <c r="C210" s="3">
        <f>IF(B210&gt;元金均等方式!$C$4,0,(-(-元金均等方式!$C$5/元金均等方式!$C$4)))</f>
        <v>41666.666666666664</v>
      </c>
      <c r="D210" s="3">
        <f>IF(B210&gt;元金均等方式!$C$4,0,(ISPMT(元金均等方式!$C$3/12,Work!B210-1,元金均等方式!$C$4,-元金均等方式!$C$5)))</f>
        <v>850.69444444444457</v>
      </c>
      <c r="E210" s="3">
        <f t="shared" si="11"/>
        <v>42517</v>
      </c>
      <c r="F210" s="3">
        <f t="shared" si="12"/>
        <v>1416666.6666666653</v>
      </c>
    </row>
    <row r="211" spans="2:6">
      <c r="B211" s="1">
        <v>207</v>
      </c>
      <c r="C211" s="3">
        <f>IF(B211&gt;元金均等方式!$C$4,0,(-(-元金均等方式!$C$5/元金均等方式!$C$4)))</f>
        <v>41666.666666666664</v>
      </c>
      <c r="D211" s="3">
        <f>IF(B211&gt;元金均等方式!$C$4,0,(ISPMT(元金均等方式!$C$3/12,Work!B211-1,元金均等方式!$C$4,-元金均等方式!$C$5)))</f>
        <v>826.38888888888891</v>
      </c>
      <c r="E211" s="3">
        <f t="shared" si="11"/>
        <v>42493</v>
      </c>
      <c r="F211" s="3">
        <f t="shared" si="12"/>
        <v>1374999.9999999986</v>
      </c>
    </row>
    <row r="212" spans="2:6">
      <c r="B212" s="1">
        <v>208</v>
      </c>
      <c r="C212" s="3">
        <f>IF(B212&gt;元金均等方式!$C$4,0,(-(-元金均等方式!$C$5/元金均等方式!$C$4)))</f>
        <v>41666.666666666664</v>
      </c>
      <c r="D212" s="3">
        <f>IF(B212&gt;元金均等方式!$C$4,0,(ISPMT(元金均等方式!$C$3/12,Work!B212-1,元金均等方式!$C$4,-元金均等方式!$C$5)))</f>
        <v>802.08333333333348</v>
      </c>
      <c r="E212" s="3">
        <f t="shared" si="11"/>
        <v>42468</v>
      </c>
      <c r="F212" s="3">
        <f t="shared" si="12"/>
        <v>1333333.3333333319</v>
      </c>
    </row>
    <row r="213" spans="2:6">
      <c r="B213" s="1">
        <v>209</v>
      </c>
      <c r="C213" s="3">
        <f>IF(B213&gt;元金均等方式!$C$4,0,(-(-元金均等方式!$C$5/元金均等方式!$C$4)))</f>
        <v>41666.666666666664</v>
      </c>
      <c r="D213" s="3">
        <f>IF(B213&gt;元金均等方式!$C$4,0,(ISPMT(元金均等方式!$C$3/12,Work!B213-1,元金均等方式!$C$4,-元金均等方式!$C$5)))</f>
        <v>777.77777777777783</v>
      </c>
      <c r="E213" s="3">
        <f t="shared" si="11"/>
        <v>42444</v>
      </c>
      <c r="F213" s="3">
        <f t="shared" si="12"/>
        <v>1291666.6666666651</v>
      </c>
    </row>
    <row r="214" spans="2:6">
      <c r="B214" s="1">
        <v>210</v>
      </c>
      <c r="C214" s="3">
        <f>IF(B214&gt;元金均等方式!$C$4,0,(-(-元金均等方式!$C$5/元金均等方式!$C$4)))</f>
        <v>41666.666666666664</v>
      </c>
      <c r="D214" s="3">
        <f>IF(B214&gt;元金均等方式!$C$4,0,(ISPMT(元金均等方式!$C$3/12,Work!B214-1,元金均等方式!$C$4,-元金均等方式!$C$5)))</f>
        <v>753.47222222222229</v>
      </c>
      <c r="E214" s="3">
        <f t="shared" si="11"/>
        <v>42420</v>
      </c>
      <c r="F214" s="3">
        <f t="shared" si="12"/>
        <v>1249999.9999999984</v>
      </c>
    </row>
    <row r="215" spans="2:6">
      <c r="B215" s="1">
        <v>211</v>
      </c>
      <c r="C215" s="3">
        <f>IF(B215&gt;元金均等方式!$C$4,0,(-(-元金均等方式!$C$5/元金均等方式!$C$4)))</f>
        <v>41666.666666666664</v>
      </c>
      <c r="D215" s="3">
        <f>IF(B215&gt;元金均等方式!$C$4,0,(ISPMT(元金均等方式!$C$3/12,Work!B215-1,元金均等方式!$C$4,-元金均等方式!$C$5)))</f>
        <v>729.16666666666663</v>
      </c>
      <c r="E215" s="3">
        <f t="shared" si="11"/>
        <v>42395</v>
      </c>
      <c r="F215" s="3">
        <f t="shared" si="12"/>
        <v>1208333.3333333316</v>
      </c>
    </row>
    <row r="216" spans="2:6">
      <c r="B216" s="1">
        <v>212</v>
      </c>
      <c r="C216" s="3">
        <f>IF(B216&gt;元金均等方式!$C$4,0,(-(-元金均等方式!$C$5/元金均等方式!$C$4)))</f>
        <v>41666.666666666664</v>
      </c>
      <c r="D216" s="3">
        <f>IF(B216&gt;元金均等方式!$C$4,0,(ISPMT(元金均等方式!$C$3/12,Work!B216-1,元金均等方式!$C$4,-元金均等方式!$C$5)))</f>
        <v>704.8611111111112</v>
      </c>
      <c r="E216" s="3">
        <f t="shared" si="11"/>
        <v>42371</v>
      </c>
      <c r="F216" s="3">
        <f t="shared" si="12"/>
        <v>1166666.6666666649</v>
      </c>
    </row>
    <row r="217" spans="2:6">
      <c r="B217" s="1">
        <v>213</v>
      </c>
      <c r="C217" s="3">
        <f>IF(B217&gt;元金均等方式!$C$4,0,(-(-元金均等方式!$C$5/元金均等方式!$C$4)))</f>
        <v>41666.666666666664</v>
      </c>
      <c r="D217" s="3">
        <f>IF(B217&gt;元金均等方式!$C$4,0,(ISPMT(元金均等方式!$C$3/12,Work!B217-1,元金均等方式!$C$4,-元金均等方式!$C$5)))</f>
        <v>680.55555555555554</v>
      </c>
      <c r="E217" s="3">
        <f t="shared" si="11"/>
        <v>42347</v>
      </c>
      <c r="F217" s="3">
        <f t="shared" si="12"/>
        <v>1124999.9999999981</v>
      </c>
    </row>
    <row r="218" spans="2:6">
      <c r="B218" s="1">
        <v>214</v>
      </c>
      <c r="C218" s="3">
        <f>IF(B218&gt;元金均等方式!$C$4,0,(-(-元金均等方式!$C$5/元金均等方式!$C$4)))</f>
        <v>41666.666666666664</v>
      </c>
      <c r="D218" s="3">
        <f>IF(B218&gt;元金均等方式!$C$4,0,(ISPMT(元金均等方式!$C$3/12,Work!B218-1,元金均等方式!$C$4,-元金均等方式!$C$5)))</f>
        <v>656.25</v>
      </c>
      <c r="E218" s="3">
        <f t="shared" si="11"/>
        <v>42322</v>
      </c>
      <c r="F218" s="3">
        <f t="shared" si="12"/>
        <v>1083333.3333333314</v>
      </c>
    </row>
    <row r="219" spans="2:6">
      <c r="B219" s="1">
        <v>215</v>
      </c>
      <c r="C219" s="3">
        <f>IF(B219&gt;元金均等方式!$C$4,0,(-(-元金均等方式!$C$5/元金均等方式!$C$4)))</f>
        <v>41666.666666666664</v>
      </c>
      <c r="D219" s="3">
        <f>IF(B219&gt;元金均等方式!$C$4,0,(ISPMT(元金均等方式!$C$3/12,Work!B219-1,元金均等方式!$C$4,-元金均等方式!$C$5)))</f>
        <v>631.94444444444457</v>
      </c>
      <c r="E219" s="3">
        <f t="shared" si="11"/>
        <v>42298</v>
      </c>
      <c r="F219" s="3">
        <f t="shared" si="12"/>
        <v>1041666.6666666648</v>
      </c>
    </row>
    <row r="220" spans="2:6">
      <c r="B220" s="1">
        <v>216</v>
      </c>
      <c r="C220" s="3">
        <f>IF(B220&gt;元金均等方式!$C$4,0,(-(-元金均等方式!$C$5/元金均等方式!$C$4)))</f>
        <v>41666.666666666664</v>
      </c>
      <c r="D220" s="3">
        <f>IF(B220&gt;元金均等方式!$C$4,0,(ISPMT(元金均等方式!$C$3/12,Work!B220-1,元金均等方式!$C$4,-元金均等方式!$C$5)))</f>
        <v>607.63888888888891</v>
      </c>
      <c r="E220" s="3">
        <f t="shared" si="11"/>
        <v>42274</v>
      </c>
      <c r="F220" s="3">
        <f t="shared" si="12"/>
        <v>999999.99999999814</v>
      </c>
    </row>
    <row r="221" spans="2:6">
      <c r="B221" s="1">
        <v>217</v>
      </c>
      <c r="C221" s="3">
        <f>IF(B221&gt;元金均等方式!$C$4,0,(-(-元金均等方式!$C$5/元金均等方式!$C$4)))</f>
        <v>41666.666666666664</v>
      </c>
      <c r="D221" s="3">
        <f>IF(B221&gt;元金均等方式!$C$4,0,(ISPMT(元金均等方式!$C$3/12,Work!B221-1,元金均等方式!$C$4,-元金均等方式!$C$5)))</f>
        <v>583.33333333333337</v>
      </c>
      <c r="E221" s="3">
        <f t="shared" si="11"/>
        <v>42250</v>
      </c>
      <c r="F221" s="3">
        <f t="shared" si="12"/>
        <v>958333.33333333151</v>
      </c>
    </row>
    <row r="222" spans="2:6">
      <c r="B222" s="1">
        <v>218</v>
      </c>
      <c r="C222" s="3">
        <f>IF(B222&gt;元金均等方式!$C$4,0,(-(-元金均等方式!$C$5/元金均等方式!$C$4)))</f>
        <v>41666.666666666664</v>
      </c>
      <c r="D222" s="3">
        <f>IF(B222&gt;元金均等方式!$C$4,0,(ISPMT(元金均等方式!$C$3/12,Work!B222-1,元金均等方式!$C$4,-元金均等方式!$C$5)))</f>
        <v>559.02777777777783</v>
      </c>
      <c r="E222" s="3">
        <f t="shared" si="11"/>
        <v>42225</v>
      </c>
      <c r="F222" s="3">
        <f t="shared" si="12"/>
        <v>916666.66666666488</v>
      </c>
    </row>
    <row r="223" spans="2:6">
      <c r="B223" s="1">
        <v>219</v>
      </c>
      <c r="C223" s="3">
        <f>IF(B223&gt;元金均等方式!$C$4,0,(-(-元金均等方式!$C$5/元金均等方式!$C$4)))</f>
        <v>41666.666666666664</v>
      </c>
      <c r="D223" s="3">
        <f>IF(B223&gt;元金均等方式!$C$4,0,(ISPMT(元金均等方式!$C$3/12,Work!B223-1,元金均等方式!$C$4,-元金均等方式!$C$5)))</f>
        <v>534.72222222222229</v>
      </c>
      <c r="E223" s="3">
        <f t="shared" si="11"/>
        <v>42201</v>
      </c>
      <c r="F223" s="3">
        <f t="shared" si="12"/>
        <v>874999.99999999825</v>
      </c>
    </row>
    <row r="224" spans="2:6">
      <c r="B224" s="1">
        <v>220</v>
      </c>
      <c r="C224" s="3">
        <f>IF(B224&gt;元金均等方式!$C$4,0,(-(-元金均等方式!$C$5/元金均等方式!$C$4)))</f>
        <v>41666.666666666664</v>
      </c>
      <c r="D224" s="3">
        <f>IF(B224&gt;元金均等方式!$C$4,0,(ISPMT(元金均等方式!$C$3/12,Work!B224-1,元金均等方式!$C$4,-元金均等方式!$C$5)))</f>
        <v>510.41666666666674</v>
      </c>
      <c r="E224" s="3">
        <f t="shared" si="11"/>
        <v>42177</v>
      </c>
      <c r="F224" s="3">
        <f t="shared" si="12"/>
        <v>833333.33333333163</v>
      </c>
    </row>
    <row r="225" spans="2:6">
      <c r="B225" s="1">
        <v>221</v>
      </c>
      <c r="C225" s="3">
        <f>IF(B225&gt;元金均等方式!$C$4,0,(-(-元金均等方式!$C$5/元金均等方式!$C$4)))</f>
        <v>41666.666666666664</v>
      </c>
      <c r="D225" s="3">
        <f>IF(B225&gt;元金均等方式!$C$4,0,(ISPMT(元金均等方式!$C$3/12,Work!B225-1,元金均等方式!$C$4,-元金均等方式!$C$5)))</f>
        <v>486.11111111111114</v>
      </c>
      <c r="E225" s="3">
        <f t="shared" si="11"/>
        <v>42152</v>
      </c>
      <c r="F225" s="3">
        <f t="shared" si="12"/>
        <v>791666.666666665</v>
      </c>
    </row>
    <row r="226" spans="2:6">
      <c r="B226" s="1">
        <v>222</v>
      </c>
      <c r="C226" s="3">
        <f>IF(B226&gt;元金均等方式!$C$4,0,(-(-元金均等方式!$C$5/元金均等方式!$C$4)))</f>
        <v>41666.666666666664</v>
      </c>
      <c r="D226" s="3">
        <f>IF(B226&gt;元金均等方式!$C$4,0,(ISPMT(元金均等方式!$C$3/12,Work!B226-1,元金均等方式!$C$4,-元金均等方式!$C$5)))</f>
        <v>461.8055555555556</v>
      </c>
      <c r="E226" s="3">
        <f t="shared" si="11"/>
        <v>42128</v>
      </c>
      <c r="F226" s="3">
        <f t="shared" si="12"/>
        <v>749999.99999999837</v>
      </c>
    </row>
    <row r="227" spans="2:6">
      <c r="B227" s="1">
        <v>223</v>
      </c>
      <c r="C227" s="3">
        <f>IF(B227&gt;元金均等方式!$C$4,0,(-(-元金均等方式!$C$5/元金均等方式!$C$4)))</f>
        <v>41666.666666666664</v>
      </c>
      <c r="D227" s="3">
        <f>IF(B227&gt;元金均等方式!$C$4,0,(ISPMT(元金均等方式!$C$3/12,Work!B227-1,元金均等方式!$C$4,-元金均等方式!$C$5)))</f>
        <v>437.50000000000006</v>
      </c>
      <c r="E227" s="3">
        <f t="shared" si="11"/>
        <v>42104</v>
      </c>
      <c r="F227" s="3">
        <f t="shared" si="12"/>
        <v>708333.33333333174</v>
      </c>
    </row>
    <row r="228" spans="2:6">
      <c r="B228" s="1">
        <v>224</v>
      </c>
      <c r="C228" s="3">
        <f>IF(B228&gt;元金均等方式!$C$4,0,(-(-元金均等方式!$C$5/元金均等方式!$C$4)))</f>
        <v>41666.666666666664</v>
      </c>
      <c r="D228" s="3">
        <f>IF(B228&gt;元金均等方式!$C$4,0,(ISPMT(元金均等方式!$C$3/12,Work!B228-1,元金均等方式!$C$4,-元金均等方式!$C$5)))</f>
        <v>413.19444444444446</v>
      </c>
      <c r="E228" s="3">
        <f t="shared" si="11"/>
        <v>42079</v>
      </c>
      <c r="F228" s="3">
        <f t="shared" si="12"/>
        <v>666666.66666666511</v>
      </c>
    </row>
    <row r="229" spans="2:6">
      <c r="B229" s="1">
        <v>225</v>
      </c>
      <c r="C229" s="3">
        <f>IF(B229&gt;元金均等方式!$C$4,0,(-(-元金均等方式!$C$5/元金均等方式!$C$4)))</f>
        <v>41666.666666666664</v>
      </c>
      <c r="D229" s="3">
        <f>IF(B229&gt;元金均等方式!$C$4,0,(ISPMT(元金均等方式!$C$3/12,Work!B229-1,元金均等方式!$C$4,-元金均等方式!$C$5)))</f>
        <v>388.88888888888891</v>
      </c>
      <c r="E229" s="3">
        <f t="shared" si="11"/>
        <v>42055</v>
      </c>
      <c r="F229" s="3">
        <f t="shared" si="12"/>
        <v>624999.99999999849</v>
      </c>
    </row>
    <row r="230" spans="2:6">
      <c r="B230" s="1">
        <v>226</v>
      </c>
      <c r="C230" s="3">
        <f>IF(B230&gt;元金均等方式!$C$4,0,(-(-元金均等方式!$C$5/元金均等方式!$C$4)))</f>
        <v>41666.666666666664</v>
      </c>
      <c r="D230" s="3">
        <f>IF(B230&gt;元金均等方式!$C$4,0,(ISPMT(元金均等方式!$C$3/12,Work!B230-1,元金均等方式!$C$4,-元金均等方式!$C$5)))</f>
        <v>364.58333333333331</v>
      </c>
      <c r="E230" s="3">
        <f t="shared" si="11"/>
        <v>42031</v>
      </c>
      <c r="F230" s="3">
        <f t="shared" si="12"/>
        <v>583333.33333333186</v>
      </c>
    </row>
    <row r="231" spans="2:6">
      <c r="B231" s="1">
        <v>227</v>
      </c>
      <c r="C231" s="3">
        <f>IF(B231&gt;元金均等方式!$C$4,0,(-(-元金均等方式!$C$5/元金均等方式!$C$4)))</f>
        <v>41666.666666666664</v>
      </c>
      <c r="D231" s="3">
        <f>IF(B231&gt;元金均等方式!$C$4,0,(ISPMT(元金均等方式!$C$3/12,Work!B231-1,元金均等方式!$C$4,-元金均等方式!$C$5)))</f>
        <v>340.27777777777777</v>
      </c>
      <c r="E231" s="3">
        <f t="shared" si="11"/>
        <v>42006</v>
      </c>
      <c r="F231" s="3">
        <f t="shared" si="12"/>
        <v>541666.66666666523</v>
      </c>
    </row>
    <row r="232" spans="2:6">
      <c r="B232" s="1">
        <v>228</v>
      </c>
      <c r="C232" s="3">
        <f>IF(B232&gt;元金均等方式!$C$4,0,(-(-元金均等方式!$C$5/元金均等方式!$C$4)))</f>
        <v>41666.666666666664</v>
      </c>
      <c r="D232" s="3">
        <f>IF(B232&gt;元金均等方式!$C$4,0,(ISPMT(元金均等方式!$C$3/12,Work!B232-1,元金均等方式!$C$4,-元金均等方式!$C$5)))</f>
        <v>315.97222222222229</v>
      </c>
      <c r="E232" s="3">
        <f t="shared" si="11"/>
        <v>41982</v>
      </c>
      <c r="F232" s="3">
        <f t="shared" si="12"/>
        <v>499999.99999999854</v>
      </c>
    </row>
    <row r="233" spans="2:6">
      <c r="B233" s="1">
        <v>229</v>
      </c>
      <c r="C233" s="3">
        <f>IF(B233&gt;元金均等方式!$C$4,0,(-(-元金均等方式!$C$5/元金均等方式!$C$4)))</f>
        <v>41666.666666666664</v>
      </c>
      <c r="D233" s="3">
        <f>IF(B233&gt;元金均等方式!$C$4,0,(ISPMT(元金均等方式!$C$3/12,Work!B233-1,元金均等方式!$C$4,-元金均等方式!$C$5)))</f>
        <v>291.66666666666669</v>
      </c>
      <c r="E233" s="3">
        <f t="shared" si="11"/>
        <v>41958</v>
      </c>
      <c r="F233" s="3">
        <f t="shared" si="12"/>
        <v>458333.33333333186</v>
      </c>
    </row>
    <row r="234" spans="2:6">
      <c r="B234" s="1">
        <v>230</v>
      </c>
      <c r="C234" s="3">
        <f>IF(B234&gt;元金均等方式!$C$4,0,(-(-元金均等方式!$C$5/元金均等方式!$C$4)))</f>
        <v>41666.666666666664</v>
      </c>
      <c r="D234" s="3">
        <f>IF(B234&gt;元金均等方式!$C$4,0,(ISPMT(元金均等方式!$C$3/12,Work!B234-1,元金均等方式!$C$4,-元金均等方式!$C$5)))</f>
        <v>267.36111111111114</v>
      </c>
      <c r="E234" s="3">
        <f t="shared" si="11"/>
        <v>41934</v>
      </c>
      <c r="F234" s="3">
        <f t="shared" si="12"/>
        <v>416666.66666666517</v>
      </c>
    </row>
    <row r="235" spans="2:6">
      <c r="B235" s="1">
        <v>231</v>
      </c>
      <c r="C235" s="3">
        <f>IF(B235&gt;元金均等方式!$C$4,0,(-(-元金均等方式!$C$5/元金均等方式!$C$4)))</f>
        <v>41666.666666666664</v>
      </c>
      <c r="D235" s="3">
        <f>IF(B235&gt;元金均等方式!$C$4,0,(ISPMT(元金均等方式!$C$3/12,Work!B235-1,元金均等方式!$C$4,-元金均等方式!$C$5)))</f>
        <v>243.05555555555557</v>
      </c>
      <c r="E235" s="3">
        <f t="shared" si="11"/>
        <v>41909</v>
      </c>
      <c r="F235" s="3">
        <f t="shared" si="12"/>
        <v>374999.99999999849</v>
      </c>
    </row>
    <row r="236" spans="2:6">
      <c r="B236" s="1">
        <v>232</v>
      </c>
      <c r="C236" s="3">
        <f>IF(B236&gt;元金均等方式!$C$4,0,(-(-元金均等方式!$C$5/元金均等方式!$C$4)))</f>
        <v>41666.666666666664</v>
      </c>
      <c r="D236" s="3">
        <f>IF(B236&gt;元金均等方式!$C$4,0,(ISPMT(元金均等方式!$C$3/12,Work!B236-1,元金均等方式!$C$4,-元金均等方式!$C$5)))</f>
        <v>218.75000000000003</v>
      </c>
      <c r="E236" s="3">
        <f t="shared" si="11"/>
        <v>41885</v>
      </c>
      <c r="F236" s="3">
        <f t="shared" si="12"/>
        <v>333333.3333333318</v>
      </c>
    </row>
    <row r="237" spans="2:6">
      <c r="B237" s="1">
        <v>233</v>
      </c>
      <c r="C237" s="3">
        <f>IF(B237&gt;元金均等方式!$C$4,0,(-(-元金均等方式!$C$5/元金均等方式!$C$4)))</f>
        <v>41666.666666666664</v>
      </c>
      <c r="D237" s="3">
        <f>IF(B237&gt;元金均等方式!$C$4,0,(ISPMT(元金均等方式!$C$3/12,Work!B237-1,元金均等方式!$C$4,-元金均等方式!$C$5)))</f>
        <v>194.44444444444446</v>
      </c>
      <c r="E237" s="3">
        <f t="shared" si="11"/>
        <v>41861</v>
      </c>
      <c r="F237" s="3">
        <f t="shared" si="12"/>
        <v>291666.66666666511</v>
      </c>
    </row>
    <row r="238" spans="2:6">
      <c r="B238" s="1">
        <v>234</v>
      </c>
      <c r="C238" s="3">
        <f>IF(B238&gt;元金均等方式!$C$4,0,(-(-元金均等方式!$C$5/元金均等方式!$C$4)))</f>
        <v>41666.666666666664</v>
      </c>
      <c r="D238" s="3">
        <f>IF(B238&gt;元金均等方式!$C$4,0,(ISPMT(元金均等方式!$C$3/12,Work!B238-1,元金均等方式!$C$4,-元金均等方式!$C$5)))</f>
        <v>170.13888888888889</v>
      </c>
      <c r="E238" s="3">
        <f t="shared" si="11"/>
        <v>41836</v>
      </c>
      <c r="F238" s="3">
        <f t="shared" si="12"/>
        <v>249999.99999999846</v>
      </c>
    </row>
    <row r="239" spans="2:6">
      <c r="B239" s="1">
        <v>235</v>
      </c>
      <c r="C239" s="3">
        <f>IF(B239&gt;元金均等方式!$C$4,0,(-(-元金均等方式!$C$5/元金均等方式!$C$4)))</f>
        <v>41666.666666666664</v>
      </c>
      <c r="D239" s="3">
        <f>IF(B239&gt;元金均等方式!$C$4,0,(ISPMT(元金均等方式!$C$3/12,Work!B239-1,元金均等方式!$C$4,-元金均等方式!$C$5)))</f>
        <v>145.83333333333334</v>
      </c>
      <c r="E239" s="3">
        <f t="shared" si="11"/>
        <v>41812</v>
      </c>
      <c r="F239" s="3">
        <f t="shared" si="12"/>
        <v>208333.3333333318</v>
      </c>
    </row>
    <row r="240" spans="2:6">
      <c r="B240" s="1">
        <v>236</v>
      </c>
      <c r="C240" s="3">
        <f>IF(B240&gt;元金均等方式!$C$4,0,(-(-元金均等方式!$C$5/元金均等方式!$C$4)))</f>
        <v>41666.666666666664</v>
      </c>
      <c r="D240" s="3">
        <f>IF(B240&gt;元金均等方式!$C$4,0,(ISPMT(元金均等方式!$C$3/12,Work!B240-1,元金均等方式!$C$4,-元金均等方式!$C$5)))</f>
        <v>121.52777777777779</v>
      </c>
      <c r="E240" s="3">
        <f t="shared" si="11"/>
        <v>41788</v>
      </c>
      <c r="F240" s="3">
        <f t="shared" si="12"/>
        <v>166666.66666666514</v>
      </c>
    </row>
    <row r="241" spans="2:6">
      <c r="B241" s="1">
        <v>237</v>
      </c>
      <c r="C241" s="3">
        <f>IF(B241&gt;元金均等方式!$C$4,0,(-(-元金均等方式!$C$5/元金均等方式!$C$4)))</f>
        <v>41666.666666666664</v>
      </c>
      <c r="D241" s="3">
        <f>IF(B241&gt;元金均等方式!$C$4,0,(ISPMT(元金均等方式!$C$3/12,Work!B241-1,元金均等方式!$C$4,-元金均等方式!$C$5)))</f>
        <v>97.222222222222229</v>
      </c>
      <c r="E241" s="3">
        <f t="shared" si="11"/>
        <v>41763</v>
      </c>
      <c r="F241" s="3">
        <f t="shared" si="12"/>
        <v>124999.99999999849</v>
      </c>
    </row>
    <row r="242" spans="2:6">
      <c r="B242" s="1">
        <v>238</v>
      </c>
      <c r="C242" s="3">
        <f>IF(B242&gt;元金均等方式!$C$4,0,(-(-元金均等方式!$C$5/元金均等方式!$C$4)))</f>
        <v>41666.666666666664</v>
      </c>
      <c r="D242" s="3">
        <f>IF(B242&gt;元金均等方式!$C$4,0,(ISPMT(元金均等方式!$C$3/12,Work!B242-1,元金均等方式!$C$4,-元金均等方式!$C$5)))</f>
        <v>72.916666666666671</v>
      </c>
      <c r="E242" s="3">
        <f t="shared" si="11"/>
        <v>41739</v>
      </c>
      <c r="F242" s="3">
        <f t="shared" si="12"/>
        <v>83333.33333333183</v>
      </c>
    </row>
    <row r="243" spans="2:6">
      <c r="B243" s="1">
        <v>239</v>
      </c>
      <c r="C243" s="3">
        <f>IF(B243&gt;元金均等方式!$C$4,0,(-(-元金均等方式!$C$5/元金均等方式!$C$4)))</f>
        <v>41666.666666666664</v>
      </c>
      <c r="D243" s="3">
        <f>IF(B243&gt;元金均等方式!$C$4,0,(ISPMT(元金均等方式!$C$3/12,Work!B243-1,元金均等方式!$C$4,-元金均等方式!$C$5)))</f>
        <v>48.611111111111114</v>
      </c>
      <c r="E243" s="3">
        <f t="shared" si="11"/>
        <v>41715</v>
      </c>
      <c r="F243" s="3">
        <f t="shared" si="12"/>
        <v>41666.666666665165</v>
      </c>
    </row>
    <row r="244" spans="2:6">
      <c r="B244" s="1">
        <v>240</v>
      </c>
      <c r="C244" s="3">
        <f>IF(B244&gt;元金均等方式!$C$4,0,(-(-元金均等方式!$C$5/元金均等方式!$C$4)))</f>
        <v>41666.666666666664</v>
      </c>
      <c r="D244" s="3">
        <f>IF(B244&gt;元金均等方式!$C$4,0,(ISPMT(元金均等方式!$C$3/12,Work!B244-1,元金均等方式!$C$4,-元金均等方式!$C$5)))</f>
        <v>24.305555555555557</v>
      </c>
      <c r="E244" s="3">
        <f>IF(ROUNDDOWN(C244+D244,0)&gt;F243,F243,ROUNDDOWN(C244+D244,0))</f>
        <v>41666.666666665165</v>
      </c>
      <c r="F244" s="3">
        <f t="shared" si="12"/>
        <v>-1.4988472685217857E-9</v>
      </c>
    </row>
    <row r="245" spans="2:6">
      <c r="B245" s="1">
        <v>241</v>
      </c>
      <c r="C245" s="3">
        <f>IF(B245&gt;元金均等方式!$C$4,0,(-(-元金均等方式!$C$5/元金均等方式!$C$4)))</f>
        <v>0</v>
      </c>
      <c r="D245" s="3">
        <f>IF(B245&gt;元金均等方式!$C$4,0,(ISPMT(元金均等方式!$C$3/12,Work!B245-1,元金均等方式!$C$4,-元金均等方式!$C$5)))</f>
        <v>0</v>
      </c>
      <c r="E245" s="3">
        <f t="shared" ref="E198:E261" si="13">ROUNDDOWN(C245+D245,0)</f>
        <v>0</v>
      </c>
      <c r="F245" s="3">
        <f t="shared" si="12"/>
        <v>-1.4988472685217857E-9</v>
      </c>
    </row>
    <row r="246" spans="2:6">
      <c r="B246" s="1">
        <v>242</v>
      </c>
      <c r="C246" s="3">
        <f>IF(B246&gt;元金均等方式!$C$4,0,(-(-元金均等方式!$C$5/元金均等方式!$C$4)))</f>
        <v>0</v>
      </c>
      <c r="D246" s="3">
        <f>IF(B246&gt;元金均等方式!$C$4,0,(ISPMT(元金均等方式!$C$3/12,Work!B246-1,元金均等方式!$C$4,-元金均等方式!$C$5)))</f>
        <v>0</v>
      </c>
      <c r="E246" s="3">
        <f t="shared" si="13"/>
        <v>0</v>
      </c>
      <c r="F246" s="3">
        <f t="shared" si="12"/>
        <v>-1.4988472685217857E-9</v>
      </c>
    </row>
    <row r="247" spans="2:6">
      <c r="B247" s="1">
        <v>243</v>
      </c>
      <c r="C247" s="3">
        <f>IF(B247&gt;元金均等方式!$C$4,0,(-(-元金均等方式!$C$5/元金均等方式!$C$4)))</f>
        <v>0</v>
      </c>
      <c r="D247" s="3">
        <f>IF(B247&gt;元金均等方式!$C$4,0,(ISPMT(元金均等方式!$C$3/12,Work!B247-1,元金均等方式!$C$4,-元金均等方式!$C$5)))</f>
        <v>0</v>
      </c>
      <c r="E247" s="3">
        <f t="shared" si="13"/>
        <v>0</v>
      </c>
      <c r="F247" s="3">
        <f t="shared" si="12"/>
        <v>-1.4988472685217857E-9</v>
      </c>
    </row>
    <row r="248" spans="2:6">
      <c r="B248" s="1">
        <v>244</v>
      </c>
      <c r="C248" s="3">
        <f>IF(B248&gt;元金均等方式!$C$4,0,(-(-元金均等方式!$C$5/元金均等方式!$C$4)))</f>
        <v>0</v>
      </c>
      <c r="D248" s="3">
        <f>IF(B248&gt;元金均等方式!$C$4,0,(ISPMT(元金均等方式!$C$3/12,Work!B248-1,元金均等方式!$C$4,-元金均等方式!$C$5)))</f>
        <v>0</v>
      </c>
      <c r="E248" s="3">
        <f t="shared" si="13"/>
        <v>0</v>
      </c>
      <c r="F248" s="3">
        <f t="shared" si="12"/>
        <v>-1.4988472685217857E-9</v>
      </c>
    </row>
    <row r="249" spans="2:6">
      <c r="B249" s="1">
        <v>245</v>
      </c>
      <c r="C249" s="3">
        <f>IF(B249&gt;元金均等方式!$C$4,0,(-(-元金均等方式!$C$5/元金均等方式!$C$4)))</f>
        <v>0</v>
      </c>
      <c r="D249" s="3">
        <f>IF(B249&gt;元金均等方式!$C$4,0,(ISPMT(元金均等方式!$C$3/12,Work!B249-1,元金均等方式!$C$4,-元金均等方式!$C$5)))</f>
        <v>0</v>
      </c>
      <c r="E249" s="3">
        <f t="shared" si="13"/>
        <v>0</v>
      </c>
      <c r="F249" s="3">
        <f t="shared" si="12"/>
        <v>-1.4988472685217857E-9</v>
      </c>
    </row>
    <row r="250" spans="2:6">
      <c r="B250" s="1">
        <v>246</v>
      </c>
      <c r="C250" s="3">
        <f>IF(B250&gt;元金均等方式!$C$4,0,(-(-元金均等方式!$C$5/元金均等方式!$C$4)))</f>
        <v>0</v>
      </c>
      <c r="D250" s="3">
        <f>IF(B250&gt;元金均等方式!$C$4,0,(ISPMT(元金均等方式!$C$3/12,Work!B250-1,元金均等方式!$C$4,-元金均等方式!$C$5)))</f>
        <v>0</v>
      </c>
      <c r="E250" s="3">
        <f t="shared" si="13"/>
        <v>0</v>
      </c>
      <c r="F250" s="3">
        <f t="shared" si="12"/>
        <v>-1.4988472685217857E-9</v>
      </c>
    </row>
    <row r="251" spans="2:6">
      <c r="B251" s="1">
        <v>247</v>
      </c>
      <c r="C251" s="3">
        <f>IF(B251&gt;元金均等方式!$C$4,0,(-(-元金均等方式!$C$5/元金均等方式!$C$4)))</f>
        <v>0</v>
      </c>
      <c r="D251" s="3">
        <f>IF(B251&gt;元金均等方式!$C$4,0,(ISPMT(元金均等方式!$C$3/12,Work!B251-1,元金均等方式!$C$4,-元金均等方式!$C$5)))</f>
        <v>0</v>
      </c>
      <c r="E251" s="3">
        <f t="shared" si="13"/>
        <v>0</v>
      </c>
      <c r="F251" s="3">
        <f t="shared" si="12"/>
        <v>-1.4988472685217857E-9</v>
      </c>
    </row>
    <row r="252" spans="2:6">
      <c r="B252" s="1">
        <v>248</v>
      </c>
      <c r="C252" s="3">
        <f>IF(B252&gt;元金均等方式!$C$4,0,(-(-元金均等方式!$C$5/元金均等方式!$C$4)))</f>
        <v>0</v>
      </c>
      <c r="D252" s="3">
        <f>IF(B252&gt;元金均等方式!$C$4,0,(ISPMT(元金均等方式!$C$3/12,Work!B252-1,元金均等方式!$C$4,-元金均等方式!$C$5)))</f>
        <v>0</v>
      </c>
      <c r="E252" s="3">
        <f t="shared" si="13"/>
        <v>0</v>
      </c>
      <c r="F252" s="3">
        <f t="shared" si="12"/>
        <v>-1.4988472685217857E-9</v>
      </c>
    </row>
    <row r="253" spans="2:6">
      <c r="B253" s="1">
        <v>249</v>
      </c>
      <c r="C253" s="3">
        <f>IF(B253&gt;元金均等方式!$C$4,0,(-(-元金均等方式!$C$5/元金均等方式!$C$4)))</f>
        <v>0</v>
      </c>
      <c r="D253" s="3">
        <f>IF(B253&gt;元金均等方式!$C$4,0,(ISPMT(元金均等方式!$C$3/12,Work!B253-1,元金均等方式!$C$4,-元金均等方式!$C$5)))</f>
        <v>0</v>
      </c>
      <c r="E253" s="3">
        <f t="shared" si="13"/>
        <v>0</v>
      </c>
      <c r="F253" s="3">
        <f t="shared" si="12"/>
        <v>-1.4988472685217857E-9</v>
      </c>
    </row>
    <row r="254" spans="2:6">
      <c r="B254" s="1">
        <v>250</v>
      </c>
      <c r="C254" s="3">
        <f>IF(B254&gt;元金均等方式!$C$4,0,(-(-元金均等方式!$C$5/元金均等方式!$C$4)))</f>
        <v>0</v>
      </c>
      <c r="D254" s="3">
        <f>IF(B254&gt;元金均等方式!$C$4,0,(ISPMT(元金均等方式!$C$3/12,Work!B254-1,元金均等方式!$C$4,-元金均等方式!$C$5)))</f>
        <v>0</v>
      </c>
      <c r="E254" s="3">
        <f t="shared" si="13"/>
        <v>0</v>
      </c>
      <c r="F254" s="3">
        <f t="shared" si="12"/>
        <v>-1.4988472685217857E-9</v>
      </c>
    </row>
    <row r="255" spans="2:6">
      <c r="B255" s="1">
        <v>251</v>
      </c>
      <c r="C255" s="3">
        <f>IF(B255&gt;元金均等方式!$C$4,0,(-(-元金均等方式!$C$5/元金均等方式!$C$4)))</f>
        <v>0</v>
      </c>
      <c r="D255" s="3">
        <f>IF(B255&gt;元金均等方式!$C$4,0,(ISPMT(元金均等方式!$C$3/12,Work!B255-1,元金均等方式!$C$4,-元金均等方式!$C$5)))</f>
        <v>0</v>
      </c>
      <c r="E255" s="3">
        <f t="shared" si="13"/>
        <v>0</v>
      </c>
      <c r="F255" s="3">
        <f t="shared" si="12"/>
        <v>-1.4988472685217857E-9</v>
      </c>
    </row>
    <row r="256" spans="2:6">
      <c r="B256" s="1">
        <v>252</v>
      </c>
      <c r="C256" s="3">
        <f>IF(B256&gt;元金均等方式!$C$4,0,(-(-元金均等方式!$C$5/元金均等方式!$C$4)))</f>
        <v>0</v>
      </c>
      <c r="D256" s="3">
        <f>IF(B256&gt;元金均等方式!$C$4,0,(ISPMT(元金均等方式!$C$3/12,Work!B256-1,元金均等方式!$C$4,-元金均等方式!$C$5)))</f>
        <v>0</v>
      </c>
      <c r="E256" s="3">
        <f t="shared" si="13"/>
        <v>0</v>
      </c>
      <c r="F256" s="3">
        <f t="shared" si="12"/>
        <v>-1.4988472685217857E-9</v>
      </c>
    </row>
    <row r="257" spans="2:6">
      <c r="B257" s="1">
        <v>253</v>
      </c>
      <c r="C257" s="3">
        <f>IF(B257&gt;元金均等方式!$C$4,0,(-(-元金均等方式!$C$5/元金均等方式!$C$4)))</f>
        <v>0</v>
      </c>
      <c r="D257" s="3">
        <f>IF(B257&gt;元金均等方式!$C$4,0,(ISPMT(元金均等方式!$C$3/12,Work!B257-1,元金均等方式!$C$4,-元金均等方式!$C$5)))</f>
        <v>0</v>
      </c>
      <c r="E257" s="3">
        <f t="shared" si="13"/>
        <v>0</v>
      </c>
      <c r="F257" s="3">
        <f t="shared" si="12"/>
        <v>-1.4988472685217857E-9</v>
      </c>
    </row>
    <row r="258" spans="2:6">
      <c r="B258" s="1">
        <v>254</v>
      </c>
      <c r="C258" s="3">
        <f>IF(B258&gt;元金均等方式!$C$4,0,(-(-元金均等方式!$C$5/元金均等方式!$C$4)))</f>
        <v>0</v>
      </c>
      <c r="D258" s="3">
        <f>IF(B258&gt;元金均等方式!$C$4,0,(ISPMT(元金均等方式!$C$3/12,Work!B258-1,元金均等方式!$C$4,-元金均等方式!$C$5)))</f>
        <v>0</v>
      </c>
      <c r="E258" s="3">
        <f t="shared" si="13"/>
        <v>0</v>
      </c>
      <c r="F258" s="3">
        <f t="shared" si="12"/>
        <v>-1.4988472685217857E-9</v>
      </c>
    </row>
    <row r="259" spans="2:6">
      <c r="B259" s="1">
        <v>255</v>
      </c>
      <c r="C259" s="3">
        <f>IF(B259&gt;元金均等方式!$C$4,0,(-(-元金均等方式!$C$5/元金均等方式!$C$4)))</f>
        <v>0</v>
      </c>
      <c r="D259" s="3">
        <f>IF(B259&gt;元金均等方式!$C$4,0,(ISPMT(元金均等方式!$C$3/12,Work!B259-1,元金均等方式!$C$4,-元金均等方式!$C$5)))</f>
        <v>0</v>
      </c>
      <c r="E259" s="3">
        <f t="shared" si="13"/>
        <v>0</v>
      </c>
      <c r="F259" s="3">
        <f t="shared" si="12"/>
        <v>-1.4988472685217857E-9</v>
      </c>
    </row>
    <row r="260" spans="2:6">
      <c r="B260" s="1">
        <v>256</v>
      </c>
      <c r="C260" s="3">
        <f>IF(B260&gt;元金均等方式!$C$4,0,(-(-元金均等方式!$C$5/元金均等方式!$C$4)))</f>
        <v>0</v>
      </c>
      <c r="D260" s="3">
        <f>IF(B260&gt;元金均等方式!$C$4,0,(ISPMT(元金均等方式!$C$3/12,Work!B260-1,元金均等方式!$C$4,-元金均等方式!$C$5)))</f>
        <v>0</v>
      </c>
      <c r="E260" s="3">
        <f t="shared" si="13"/>
        <v>0</v>
      </c>
    </row>
    <row r="261" spans="2:6">
      <c r="B261" s="1">
        <v>257</v>
      </c>
      <c r="C261" s="3">
        <f>IF(B261&gt;元金均等方式!$C$4,0,(-(-元金均等方式!$C$5/元金均等方式!$C$4)))</f>
        <v>0</v>
      </c>
      <c r="D261" s="3">
        <f>IF(B261&gt;元金均等方式!$C$4,0,(ISPMT(元金均等方式!$C$3/12,Work!B261-1,元金均等方式!$C$4,-元金均等方式!$C$5)))</f>
        <v>0</v>
      </c>
      <c r="E261" s="3">
        <f t="shared" si="13"/>
        <v>0</v>
      </c>
    </row>
    <row r="262" spans="2:6">
      <c r="B262" s="1">
        <v>258</v>
      </c>
      <c r="C262" s="3">
        <f>IF(B262&gt;元金均等方式!$C$4,0,(-(-元金均等方式!$C$5/元金均等方式!$C$4)))</f>
        <v>0</v>
      </c>
      <c r="D262" s="3">
        <f>IF(B262&gt;元金均等方式!$C$4,0,(ISPMT(元金均等方式!$C$3/12,Work!B262-1,元金均等方式!$C$4,-元金均等方式!$C$5)))</f>
        <v>0</v>
      </c>
      <c r="E262" s="3">
        <f t="shared" ref="E262:E325" si="14">ROUNDDOWN(C262+D262,0)</f>
        <v>0</v>
      </c>
    </row>
    <row r="263" spans="2:6">
      <c r="B263" s="1">
        <v>259</v>
      </c>
      <c r="C263" s="3">
        <f>IF(B263&gt;元金均等方式!$C$4,0,(-(-元金均等方式!$C$5/元金均等方式!$C$4)))</f>
        <v>0</v>
      </c>
      <c r="D263" s="3">
        <f>IF(B263&gt;元金均等方式!$C$4,0,(ISPMT(元金均等方式!$C$3/12,Work!B263-1,元金均等方式!$C$4,-元金均等方式!$C$5)))</f>
        <v>0</v>
      </c>
      <c r="E263" s="3">
        <f t="shared" si="14"/>
        <v>0</v>
      </c>
    </row>
    <row r="264" spans="2:6">
      <c r="B264" s="1">
        <v>260</v>
      </c>
      <c r="C264" s="3">
        <f>IF(B264&gt;元金均等方式!$C$4,0,(-(-元金均等方式!$C$5/元金均等方式!$C$4)))</f>
        <v>0</v>
      </c>
      <c r="D264" s="3">
        <f>IF(B264&gt;元金均等方式!$C$4,0,(ISPMT(元金均等方式!$C$3/12,Work!B264-1,元金均等方式!$C$4,-元金均等方式!$C$5)))</f>
        <v>0</v>
      </c>
      <c r="E264" s="3">
        <f t="shared" si="14"/>
        <v>0</v>
      </c>
    </row>
    <row r="265" spans="2:6">
      <c r="B265" s="1">
        <v>261</v>
      </c>
      <c r="C265" s="3">
        <f>IF(B265&gt;元金均等方式!$C$4,0,(-(-元金均等方式!$C$5/元金均等方式!$C$4)))</f>
        <v>0</v>
      </c>
      <c r="D265" s="3">
        <f>IF(B265&gt;元金均等方式!$C$4,0,(ISPMT(元金均等方式!$C$3/12,Work!B265-1,元金均等方式!$C$4,-元金均等方式!$C$5)))</f>
        <v>0</v>
      </c>
      <c r="E265" s="3">
        <f t="shared" si="14"/>
        <v>0</v>
      </c>
    </row>
    <row r="266" spans="2:6">
      <c r="B266" s="1">
        <v>262</v>
      </c>
      <c r="C266" s="3">
        <f>IF(B266&gt;元金均等方式!$C$4,0,(-(-元金均等方式!$C$5/元金均等方式!$C$4)))</f>
        <v>0</v>
      </c>
      <c r="D266" s="3">
        <f>IF(B266&gt;元金均等方式!$C$4,0,(ISPMT(元金均等方式!$C$3/12,Work!B266-1,元金均等方式!$C$4,-元金均等方式!$C$5)))</f>
        <v>0</v>
      </c>
      <c r="E266" s="3">
        <f t="shared" si="14"/>
        <v>0</v>
      </c>
    </row>
    <row r="267" spans="2:6">
      <c r="B267" s="1">
        <v>263</v>
      </c>
      <c r="C267" s="3">
        <f>IF(B267&gt;元金均等方式!$C$4,0,(-(-元金均等方式!$C$5/元金均等方式!$C$4)))</f>
        <v>0</v>
      </c>
      <c r="D267" s="3">
        <f>IF(B267&gt;元金均等方式!$C$4,0,(ISPMT(元金均等方式!$C$3/12,Work!B267-1,元金均等方式!$C$4,-元金均等方式!$C$5)))</f>
        <v>0</v>
      </c>
      <c r="E267" s="3">
        <f t="shared" si="14"/>
        <v>0</v>
      </c>
    </row>
    <row r="268" spans="2:6">
      <c r="B268" s="1">
        <v>264</v>
      </c>
      <c r="C268" s="3">
        <f>IF(B268&gt;元金均等方式!$C$4,0,(-(-元金均等方式!$C$5/元金均等方式!$C$4)))</f>
        <v>0</v>
      </c>
      <c r="D268" s="3">
        <f>IF(B268&gt;元金均等方式!$C$4,0,(ISPMT(元金均等方式!$C$3/12,Work!B268-1,元金均等方式!$C$4,-元金均等方式!$C$5)))</f>
        <v>0</v>
      </c>
      <c r="E268" s="3">
        <f t="shared" si="14"/>
        <v>0</v>
      </c>
    </row>
    <row r="269" spans="2:6">
      <c r="B269" s="1">
        <v>265</v>
      </c>
      <c r="C269" s="3">
        <f>IF(B269&gt;元金均等方式!$C$4,0,(-(-元金均等方式!$C$5/元金均等方式!$C$4)))</f>
        <v>0</v>
      </c>
      <c r="D269" s="3">
        <f>IF(B269&gt;元金均等方式!$C$4,0,(ISPMT(元金均等方式!$C$3/12,Work!B269-1,元金均等方式!$C$4,-元金均等方式!$C$5)))</f>
        <v>0</v>
      </c>
      <c r="E269" s="3">
        <f t="shared" si="14"/>
        <v>0</v>
      </c>
    </row>
    <row r="270" spans="2:6">
      <c r="B270" s="1">
        <v>266</v>
      </c>
      <c r="C270" s="3">
        <f>IF(B270&gt;元金均等方式!$C$4,0,(-(-元金均等方式!$C$5/元金均等方式!$C$4)))</f>
        <v>0</v>
      </c>
      <c r="D270" s="3">
        <f>IF(B270&gt;元金均等方式!$C$4,0,(ISPMT(元金均等方式!$C$3/12,Work!B270-1,元金均等方式!$C$4,-元金均等方式!$C$5)))</f>
        <v>0</v>
      </c>
      <c r="E270" s="3">
        <f t="shared" si="14"/>
        <v>0</v>
      </c>
    </row>
    <row r="271" spans="2:6">
      <c r="B271" s="1">
        <v>267</v>
      </c>
      <c r="C271" s="3">
        <f>IF(B271&gt;元金均等方式!$C$4,0,(-(-元金均等方式!$C$5/元金均等方式!$C$4)))</f>
        <v>0</v>
      </c>
      <c r="D271" s="3">
        <f>IF(B271&gt;元金均等方式!$C$4,0,(ISPMT(元金均等方式!$C$3/12,Work!B271-1,元金均等方式!$C$4,-元金均等方式!$C$5)))</f>
        <v>0</v>
      </c>
      <c r="E271" s="3">
        <f t="shared" si="14"/>
        <v>0</v>
      </c>
    </row>
    <row r="272" spans="2:6">
      <c r="B272" s="1">
        <v>268</v>
      </c>
      <c r="C272" s="3">
        <f>IF(B272&gt;元金均等方式!$C$4,0,(-(-元金均等方式!$C$5/元金均等方式!$C$4)))</f>
        <v>0</v>
      </c>
      <c r="D272" s="3">
        <f>IF(B272&gt;元金均等方式!$C$4,0,(ISPMT(元金均等方式!$C$3/12,Work!B272-1,元金均等方式!$C$4,-元金均等方式!$C$5)))</f>
        <v>0</v>
      </c>
      <c r="E272" s="3">
        <f t="shared" si="14"/>
        <v>0</v>
      </c>
    </row>
    <row r="273" spans="2:5">
      <c r="B273" s="1">
        <v>269</v>
      </c>
      <c r="C273" s="3">
        <f>IF(B273&gt;元金均等方式!$C$4,0,(-(-元金均等方式!$C$5/元金均等方式!$C$4)))</f>
        <v>0</v>
      </c>
      <c r="D273" s="3">
        <f>IF(B273&gt;元金均等方式!$C$4,0,(ISPMT(元金均等方式!$C$3/12,Work!B273-1,元金均等方式!$C$4,-元金均等方式!$C$5)))</f>
        <v>0</v>
      </c>
      <c r="E273" s="3">
        <f t="shared" si="14"/>
        <v>0</v>
      </c>
    </row>
    <row r="274" spans="2:5">
      <c r="B274" s="1">
        <v>270</v>
      </c>
      <c r="C274" s="3">
        <f>IF(B274&gt;元金均等方式!$C$4,0,(-(-元金均等方式!$C$5/元金均等方式!$C$4)))</f>
        <v>0</v>
      </c>
      <c r="D274" s="3">
        <f>IF(B274&gt;元金均等方式!$C$4,0,(ISPMT(元金均等方式!$C$3/12,Work!B274-1,元金均等方式!$C$4,-元金均等方式!$C$5)))</f>
        <v>0</v>
      </c>
      <c r="E274" s="3">
        <f t="shared" si="14"/>
        <v>0</v>
      </c>
    </row>
    <row r="275" spans="2:5">
      <c r="B275" s="1">
        <v>271</v>
      </c>
      <c r="C275" s="3">
        <f>IF(B275&gt;元金均等方式!$C$4,0,(-(-元金均等方式!$C$5/元金均等方式!$C$4)))</f>
        <v>0</v>
      </c>
      <c r="D275" s="3">
        <f>IF(B275&gt;元金均等方式!$C$4,0,(ISPMT(元金均等方式!$C$3/12,Work!B275-1,元金均等方式!$C$4,-元金均等方式!$C$5)))</f>
        <v>0</v>
      </c>
      <c r="E275" s="3">
        <f t="shared" si="14"/>
        <v>0</v>
      </c>
    </row>
    <row r="276" spans="2:5">
      <c r="B276" s="1">
        <v>272</v>
      </c>
      <c r="C276" s="3">
        <f>IF(B276&gt;元金均等方式!$C$4,0,(-(-元金均等方式!$C$5/元金均等方式!$C$4)))</f>
        <v>0</v>
      </c>
      <c r="D276" s="3">
        <f>IF(B276&gt;元金均等方式!$C$4,0,(ISPMT(元金均等方式!$C$3/12,Work!B276-1,元金均等方式!$C$4,-元金均等方式!$C$5)))</f>
        <v>0</v>
      </c>
      <c r="E276" s="3">
        <f t="shared" si="14"/>
        <v>0</v>
      </c>
    </row>
    <row r="277" spans="2:5">
      <c r="B277" s="1">
        <v>273</v>
      </c>
      <c r="C277" s="3">
        <f>IF(B277&gt;元金均等方式!$C$4,0,(-(-元金均等方式!$C$5/元金均等方式!$C$4)))</f>
        <v>0</v>
      </c>
      <c r="D277" s="3">
        <f>IF(B277&gt;元金均等方式!$C$4,0,(ISPMT(元金均等方式!$C$3/12,Work!B277-1,元金均等方式!$C$4,-元金均等方式!$C$5)))</f>
        <v>0</v>
      </c>
      <c r="E277" s="3">
        <f t="shared" si="14"/>
        <v>0</v>
      </c>
    </row>
    <row r="278" spans="2:5">
      <c r="B278" s="1">
        <v>274</v>
      </c>
      <c r="C278" s="3">
        <f>IF(B278&gt;元金均等方式!$C$4,0,(-(-元金均等方式!$C$5/元金均等方式!$C$4)))</f>
        <v>0</v>
      </c>
      <c r="D278" s="3">
        <f>IF(B278&gt;元金均等方式!$C$4,0,(ISPMT(元金均等方式!$C$3/12,Work!B278-1,元金均等方式!$C$4,-元金均等方式!$C$5)))</f>
        <v>0</v>
      </c>
      <c r="E278" s="3">
        <f t="shared" si="14"/>
        <v>0</v>
      </c>
    </row>
    <row r="279" spans="2:5">
      <c r="B279" s="1">
        <v>275</v>
      </c>
      <c r="C279" s="3">
        <f>IF(B279&gt;元金均等方式!$C$4,0,(-(-元金均等方式!$C$5/元金均等方式!$C$4)))</f>
        <v>0</v>
      </c>
      <c r="D279" s="3">
        <f>IF(B279&gt;元金均等方式!$C$4,0,(ISPMT(元金均等方式!$C$3/12,Work!B279-1,元金均等方式!$C$4,-元金均等方式!$C$5)))</f>
        <v>0</v>
      </c>
      <c r="E279" s="3">
        <f t="shared" si="14"/>
        <v>0</v>
      </c>
    </row>
    <row r="280" spans="2:5">
      <c r="B280" s="1">
        <v>276</v>
      </c>
      <c r="C280" s="3">
        <f>IF(B280&gt;元金均等方式!$C$4,0,(-(-元金均等方式!$C$5/元金均等方式!$C$4)))</f>
        <v>0</v>
      </c>
      <c r="D280" s="3">
        <f>IF(B280&gt;元金均等方式!$C$4,0,(ISPMT(元金均等方式!$C$3/12,Work!B280-1,元金均等方式!$C$4,-元金均等方式!$C$5)))</f>
        <v>0</v>
      </c>
      <c r="E280" s="3">
        <f t="shared" si="14"/>
        <v>0</v>
      </c>
    </row>
    <row r="281" spans="2:5">
      <c r="B281" s="1">
        <v>277</v>
      </c>
      <c r="C281" s="3">
        <f>IF(B281&gt;元金均等方式!$C$4,0,(-(-元金均等方式!$C$5/元金均等方式!$C$4)))</f>
        <v>0</v>
      </c>
      <c r="D281" s="3">
        <f>IF(B281&gt;元金均等方式!$C$4,0,(ISPMT(元金均等方式!$C$3/12,Work!B281-1,元金均等方式!$C$4,-元金均等方式!$C$5)))</f>
        <v>0</v>
      </c>
      <c r="E281" s="3">
        <f t="shared" si="14"/>
        <v>0</v>
      </c>
    </row>
    <row r="282" spans="2:5">
      <c r="B282" s="1">
        <v>278</v>
      </c>
      <c r="C282" s="3">
        <f>IF(B282&gt;元金均等方式!$C$4,0,(-(-元金均等方式!$C$5/元金均等方式!$C$4)))</f>
        <v>0</v>
      </c>
      <c r="D282" s="3">
        <f>IF(B282&gt;元金均等方式!$C$4,0,(ISPMT(元金均等方式!$C$3/12,Work!B282-1,元金均等方式!$C$4,-元金均等方式!$C$5)))</f>
        <v>0</v>
      </c>
      <c r="E282" s="3">
        <f t="shared" si="14"/>
        <v>0</v>
      </c>
    </row>
    <row r="283" spans="2:5">
      <c r="B283" s="1">
        <v>279</v>
      </c>
      <c r="C283" s="3">
        <f>IF(B283&gt;元金均等方式!$C$4,0,(-(-元金均等方式!$C$5/元金均等方式!$C$4)))</f>
        <v>0</v>
      </c>
      <c r="D283" s="3">
        <f>IF(B283&gt;元金均等方式!$C$4,0,(ISPMT(元金均等方式!$C$3/12,Work!B283-1,元金均等方式!$C$4,-元金均等方式!$C$5)))</f>
        <v>0</v>
      </c>
      <c r="E283" s="3">
        <f t="shared" si="14"/>
        <v>0</v>
      </c>
    </row>
    <row r="284" spans="2:5">
      <c r="B284" s="1">
        <v>280</v>
      </c>
      <c r="C284" s="3">
        <f>IF(B284&gt;元金均等方式!$C$4,0,(-(-元金均等方式!$C$5/元金均等方式!$C$4)))</f>
        <v>0</v>
      </c>
      <c r="D284" s="3">
        <f>IF(B284&gt;元金均等方式!$C$4,0,(ISPMT(元金均等方式!$C$3/12,Work!B284-1,元金均等方式!$C$4,-元金均等方式!$C$5)))</f>
        <v>0</v>
      </c>
      <c r="E284" s="3">
        <f t="shared" si="14"/>
        <v>0</v>
      </c>
    </row>
    <row r="285" spans="2:5">
      <c r="B285" s="1">
        <v>281</v>
      </c>
      <c r="C285" s="3">
        <f>IF(B285&gt;元金均等方式!$C$4,0,(-(-元金均等方式!$C$5/元金均等方式!$C$4)))</f>
        <v>0</v>
      </c>
      <c r="D285" s="3">
        <f>IF(B285&gt;元金均等方式!$C$4,0,(ISPMT(元金均等方式!$C$3/12,Work!B285-1,元金均等方式!$C$4,-元金均等方式!$C$5)))</f>
        <v>0</v>
      </c>
      <c r="E285" s="3">
        <f t="shared" si="14"/>
        <v>0</v>
      </c>
    </row>
    <row r="286" spans="2:5">
      <c r="B286" s="1">
        <v>282</v>
      </c>
      <c r="C286" s="3">
        <f>IF(B286&gt;元金均等方式!$C$4,0,(-(-元金均等方式!$C$5/元金均等方式!$C$4)))</f>
        <v>0</v>
      </c>
      <c r="D286" s="3">
        <f>IF(B286&gt;元金均等方式!$C$4,0,(ISPMT(元金均等方式!$C$3/12,Work!B286-1,元金均等方式!$C$4,-元金均等方式!$C$5)))</f>
        <v>0</v>
      </c>
      <c r="E286" s="3">
        <f t="shared" si="14"/>
        <v>0</v>
      </c>
    </row>
    <row r="287" spans="2:5">
      <c r="B287" s="1">
        <v>283</v>
      </c>
      <c r="C287" s="3">
        <f>IF(B287&gt;元金均等方式!$C$4,0,(-(-元金均等方式!$C$5/元金均等方式!$C$4)))</f>
        <v>0</v>
      </c>
      <c r="D287" s="3">
        <f>IF(B287&gt;元金均等方式!$C$4,0,(ISPMT(元金均等方式!$C$3/12,Work!B287-1,元金均等方式!$C$4,-元金均等方式!$C$5)))</f>
        <v>0</v>
      </c>
      <c r="E287" s="3">
        <f t="shared" si="14"/>
        <v>0</v>
      </c>
    </row>
    <row r="288" spans="2:5">
      <c r="B288" s="1">
        <v>284</v>
      </c>
      <c r="C288" s="3">
        <f>IF(B288&gt;元金均等方式!$C$4,0,(-(-元金均等方式!$C$5/元金均等方式!$C$4)))</f>
        <v>0</v>
      </c>
      <c r="D288" s="3">
        <f>IF(B288&gt;元金均等方式!$C$4,0,(ISPMT(元金均等方式!$C$3/12,Work!B288-1,元金均等方式!$C$4,-元金均等方式!$C$5)))</f>
        <v>0</v>
      </c>
      <c r="E288" s="3">
        <f t="shared" si="14"/>
        <v>0</v>
      </c>
    </row>
    <row r="289" spans="2:5">
      <c r="B289" s="1">
        <v>285</v>
      </c>
      <c r="C289" s="3">
        <f>IF(B289&gt;元金均等方式!$C$4,0,(-(-元金均等方式!$C$5/元金均等方式!$C$4)))</f>
        <v>0</v>
      </c>
      <c r="D289" s="3">
        <f>IF(B289&gt;元金均等方式!$C$4,0,(ISPMT(元金均等方式!$C$3/12,Work!B289-1,元金均等方式!$C$4,-元金均等方式!$C$5)))</f>
        <v>0</v>
      </c>
      <c r="E289" s="3">
        <f t="shared" si="14"/>
        <v>0</v>
      </c>
    </row>
    <row r="290" spans="2:5">
      <c r="B290" s="1">
        <v>286</v>
      </c>
      <c r="C290" s="3">
        <f>IF(B290&gt;元金均等方式!$C$4,0,(-(-元金均等方式!$C$5/元金均等方式!$C$4)))</f>
        <v>0</v>
      </c>
      <c r="D290" s="3">
        <f>IF(B290&gt;元金均等方式!$C$4,0,(ISPMT(元金均等方式!$C$3/12,Work!B290-1,元金均等方式!$C$4,-元金均等方式!$C$5)))</f>
        <v>0</v>
      </c>
      <c r="E290" s="3">
        <f t="shared" si="14"/>
        <v>0</v>
      </c>
    </row>
    <row r="291" spans="2:5">
      <c r="B291" s="1">
        <v>287</v>
      </c>
      <c r="C291" s="3">
        <f>IF(B291&gt;元金均等方式!$C$4,0,(-(-元金均等方式!$C$5/元金均等方式!$C$4)))</f>
        <v>0</v>
      </c>
      <c r="D291" s="3">
        <f>IF(B291&gt;元金均等方式!$C$4,0,(ISPMT(元金均等方式!$C$3/12,Work!B291-1,元金均等方式!$C$4,-元金均等方式!$C$5)))</f>
        <v>0</v>
      </c>
      <c r="E291" s="3">
        <f t="shared" si="14"/>
        <v>0</v>
      </c>
    </row>
    <row r="292" spans="2:5">
      <c r="B292" s="1">
        <v>288</v>
      </c>
      <c r="C292" s="3">
        <f>IF(B292&gt;元金均等方式!$C$4,0,(-(-元金均等方式!$C$5/元金均等方式!$C$4)))</f>
        <v>0</v>
      </c>
      <c r="D292" s="3">
        <f>IF(B292&gt;元金均等方式!$C$4,0,(ISPMT(元金均等方式!$C$3/12,Work!B292-1,元金均等方式!$C$4,-元金均等方式!$C$5)))</f>
        <v>0</v>
      </c>
      <c r="E292" s="3">
        <f t="shared" si="14"/>
        <v>0</v>
      </c>
    </row>
    <row r="293" spans="2:5">
      <c r="B293" s="1">
        <v>289</v>
      </c>
      <c r="C293" s="3">
        <f>IF(B293&gt;元金均等方式!$C$4,0,(-(-元金均等方式!$C$5/元金均等方式!$C$4)))</f>
        <v>0</v>
      </c>
      <c r="D293" s="3">
        <f>IF(B293&gt;元金均等方式!$C$4,0,(ISPMT(元金均等方式!$C$3/12,Work!B293-1,元金均等方式!$C$4,-元金均等方式!$C$5)))</f>
        <v>0</v>
      </c>
      <c r="E293" s="3">
        <f t="shared" si="14"/>
        <v>0</v>
      </c>
    </row>
    <row r="294" spans="2:5">
      <c r="B294" s="1">
        <v>290</v>
      </c>
      <c r="C294" s="3">
        <f>IF(B294&gt;元金均等方式!$C$4,0,(-(-元金均等方式!$C$5/元金均等方式!$C$4)))</f>
        <v>0</v>
      </c>
      <c r="D294" s="3">
        <f>IF(B294&gt;元金均等方式!$C$4,0,(ISPMT(元金均等方式!$C$3/12,Work!B294-1,元金均等方式!$C$4,-元金均等方式!$C$5)))</f>
        <v>0</v>
      </c>
      <c r="E294" s="3">
        <f t="shared" si="14"/>
        <v>0</v>
      </c>
    </row>
    <row r="295" spans="2:5">
      <c r="B295" s="1">
        <v>291</v>
      </c>
      <c r="C295" s="3">
        <f>IF(B295&gt;元金均等方式!$C$4,0,(-(-元金均等方式!$C$5/元金均等方式!$C$4)))</f>
        <v>0</v>
      </c>
      <c r="D295" s="3">
        <f>IF(B295&gt;元金均等方式!$C$4,0,(ISPMT(元金均等方式!$C$3/12,Work!B295-1,元金均等方式!$C$4,-元金均等方式!$C$5)))</f>
        <v>0</v>
      </c>
      <c r="E295" s="3">
        <f t="shared" si="14"/>
        <v>0</v>
      </c>
    </row>
    <row r="296" spans="2:5">
      <c r="B296" s="1">
        <v>292</v>
      </c>
      <c r="C296" s="3">
        <f>IF(B296&gt;元金均等方式!$C$4,0,(-(-元金均等方式!$C$5/元金均等方式!$C$4)))</f>
        <v>0</v>
      </c>
      <c r="D296" s="3">
        <f>IF(B296&gt;元金均等方式!$C$4,0,(ISPMT(元金均等方式!$C$3/12,Work!B296-1,元金均等方式!$C$4,-元金均等方式!$C$5)))</f>
        <v>0</v>
      </c>
      <c r="E296" s="3">
        <f t="shared" si="14"/>
        <v>0</v>
      </c>
    </row>
    <row r="297" spans="2:5">
      <c r="B297" s="1">
        <v>293</v>
      </c>
      <c r="C297" s="3">
        <f>IF(B297&gt;元金均等方式!$C$4,0,(-(-元金均等方式!$C$5/元金均等方式!$C$4)))</f>
        <v>0</v>
      </c>
      <c r="D297" s="3">
        <f>IF(B297&gt;元金均等方式!$C$4,0,(ISPMT(元金均等方式!$C$3/12,Work!B297-1,元金均等方式!$C$4,-元金均等方式!$C$5)))</f>
        <v>0</v>
      </c>
      <c r="E297" s="3">
        <f t="shared" si="14"/>
        <v>0</v>
      </c>
    </row>
    <row r="298" spans="2:5">
      <c r="B298" s="1">
        <v>294</v>
      </c>
      <c r="C298" s="3">
        <f>IF(B298&gt;元金均等方式!$C$4,0,(-(-元金均等方式!$C$5/元金均等方式!$C$4)))</f>
        <v>0</v>
      </c>
      <c r="D298" s="3">
        <f>IF(B298&gt;元金均等方式!$C$4,0,(ISPMT(元金均等方式!$C$3/12,Work!B298-1,元金均等方式!$C$4,-元金均等方式!$C$5)))</f>
        <v>0</v>
      </c>
      <c r="E298" s="3">
        <f t="shared" si="14"/>
        <v>0</v>
      </c>
    </row>
    <row r="299" spans="2:5">
      <c r="B299" s="1">
        <v>295</v>
      </c>
      <c r="C299" s="3">
        <f>IF(B299&gt;元金均等方式!$C$4,0,(-(-元金均等方式!$C$5/元金均等方式!$C$4)))</f>
        <v>0</v>
      </c>
      <c r="D299" s="3">
        <f>IF(B299&gt;元金均等方式!$C$4,0,(ISPMT(元金均等方式!$C$3/12,Work!B299-1,元金均等方式!$C$4,-元金均等方式!$C$5)))</f>
        <v>0</v>
      </c>
      <c r="E299" s="3">
        <f t="shared" si="14"/>
        <v>0</v>
      </c>
    </row>
    <row r="300" spans="2:5">
      <c r="B300" s="1">
        <v>296</v>
      </c>
      <c r="C300" s="3">
        <f>IF(B300&gt;元金均等方式!$C$4,0,(-(-元金均等方式!$C$5/元金均等方式!$C$4)))</f>
        <v>0</v>
      </c>
      <c r="D300" s="3">
        <f>IF(B300&gt;元金均等方式!$C$4,0,(ISPMT(元金均等方式!$C$3/12,Work!B300-1,元金均等方式!$C$4,-元金均等方式!$C$5)))</f>
        <v>0</v>
      </c>
      <c r="E300" s="3">
        <f t="shared" si="14"/>
        <v>0</v>
      </c>
    </row>
    <row r="301" spans="2:5">
      <c r="B301" s="1">
        <v>297</v>
      </c>
      <c r="C301" s="3">
        <f>IF(B301&gt;元金均等方式!$C$4,0,(-(-元金均等方式!$C$5/元金均等方式!$C$4)))</f>
        <v>0</v>
      </c>
      <c r="D301" s="3">
        <f>IF(B301&gt;元金均等方式!$C$4,0,(ISPMT(元金均等方式!$C$3/12,Work!B301-1,元金均等方式!$C$4,-元金均等方式!$C$5)))</f>
        <v>0</v>
      </c>
      <c r="E301" s="3">
        <f t="shared" si="14"/>
        <v>0</v>
      </c>
    </row>
    <row r="302" spans="2:5">
      <c r="B302" s="1">
        <v>298</v>
      </c>
      <c r="C302" s="3">
        <f>IF(B302&gt;元金均等方式!$C$4,0,(-(-元金均等方式!$C$5/元金均等方式!$C$4)))</f>
        <v>0</v>
      </c>
      <c r="D302" s="3">
        <f>IF(B302&gt;元金均等方式!$C$4,0,(ISPMT(元金均等方式!$C$3/12,Work!B302-1,元金均等方式!$C$4,-元金均等方式!$C$5)))</f>
        <v>0</v>
      </c>
      <c r="E302" s="3">
        <f t="shared" si="14"/>
        <v>0</v>
      </c>
    </row>
    <row r="303" spans="2:5">
      <c r="B303" s="1">
        <v>299</v>
      </c>
      <c r="C303" s="3">
        <f>IF(B303&gt;元金均等方式!$C$4,0,(-(-元金均等方式!$C$5/元金均等方式!$C$4)))</f>
        <v>0</v>
      </c>
      <c r="D303" s="3">
        <f>IF(B303&gt;元金均等方式!$C$4,0,(ISPMT(元金均等方式!$C$3/12,Work!B303-1,元金均等方式!$C$4,-元金均等方式!$C$5)))</f>
        <v>0</v>
      </c>
      <c r="E303" s="3">
        <f t="shared" si="14"/>
        <v>0</v>
      </c>
    </row>
    <row r="304" spans="2:5">
      <c r="B304" s="1">
        <v>300</v>
      </c>
      <c r="C304" s="3">
        <f>IF(B304&gt;元金均等方式!$C$4,0,(-(-元金均等方式!$C$5/元金均等方式!$C$4)))</f>
        <v>0</v>
      </c>
      <c r="D304" s="3">
        <f>IF(B304&gt;元金均等方式!$C$4,0,(ISPMT(元金均等方式!$C$3/12,Work!B304-1,元金均等方式!$C$4,-元金均等方式!$C$5)))</f>
        <v>0</v>
      </c>
      <c r="E304" s="3">
        <f t="shared" si="14"/>
        <v>0</v>
      </c>
    </row>
    <row r="305" spans="2:5">
      <c r="B305" s="1">
        <v>301</v>
      </c>
      <c r="C305" s="3">
        <f>IF(B305&gt;元金均等方式!$C$4,0,(-(-元金均等方式!$C$5/元金均等方式!$C$4)))</f>
        <v>0</v>
      </c>
      <c r="D305" s="3">
        <f>IF(B305&gt;元金均等方式!$C$4,0,(ISPMT(元金均等方式!$C$3/12,Work!B305-1,元金均等方式!$C$4,-元金均等方式!$C$5)))</f>
        <v>0</v>
      </c>
      <c r="E305" s="3">
        <f t="shared" si="14"/>
        <v>0</v>
      </c>
    </row>
    <row r="306" spans="2:5">
      <c r="B306" s="1">
        <v>302</v>
      </c>
      <c r="C306" s="3">
        <f>IF(B306&gt;元金均等方式!$C$4,0,(-(-元金均等方式!$C$5/元金均等方式!$C$4)))</f>
        <v>0</v>
      </c>
      <c r="D306" s="3">
        <f>IF(B306&gt;元金均等方式!$C$4,0,(ISPMT(元金均等方式!$C$3/12,Work!B306-1,元金均等方式!$C$4,-元金均等方式!$C$5)))</f>
        <v>0</v>
      </c>
      <c r="E306" s="3">
        <f t="shared" si="14"/>
        <v>0</v>
      </c>
    </row>
    <row r="307" spans="2:5">
      <c r="B307" s="1">
        <v>303</v>
      </c>
      <c r="C307" s="3">
        <f>IF(B307&gt;元金均等方式!$C$4,0,(-(-元金均等方式!$C$5/元金均等方式!$C$4)))</f>
        <v>0</v>
      </c>
      <c r="D307" s="3">
        <f>IF(B307&gt;元金均等方式!$C$4,0,(ISPMT(元金均等方式!$C$3/12,Work!B307-1,元金均等方式!$C$4,-元金均等方式!$C$5)))</f>
        <v>0</v>
      </c>
      <c r="E307" s="3">
        <f t="shared" si="14"/>
        <v>0</v>
      </c>
    </row>
    <row r="308" spans="2:5">
      <c r="B308" s="1">
        <v>304</v>
      </c>
      <c r="C308" s="3">
        <f>IF(B308&gt;元金均等方式!$C$4,0,(-(-元金均等方式!$C$5/元金均等方式!$C$4)))</f>
        <v>0</v>
      </c>
      <c r="D308" s="3">
        <f>IF(B308&gt;元金均等方式!$C$4,0,(ISPMT(元金均等方式!$C$3/12,Work!B308-1,元金均等方式!$C$4,-元金均等方式!$C$5)))</f>
        <v>0</v>
      </c>
      <c r="E308" s="3">
        <f t="shared" si="14"/>
        <v>0</v>
      </c>
    </row>
    <row r="309" spans="2:5">
      <c r="B309" s="1">
        <v>305</v>
      </c>
      <c r="C309" s="3">
        <f>IF(B309&gt;元金均等方式!$C$4,0,(-(-元金均等方式!$C$5/元金均等方式!$C$4)))</f>
        <v>0</v>
      </c>
      <c r="D309" s="3">
        <f>IF(B309&gt;元金均等方式!$C$4,0,(ISPMT(元金均等方式!$C$3/12,Work!B309-1,元金均等方式!$C$4,-元金均等方式!$C$5)))</f>
        <v>0</v>
      </c>
      <c r="E309" s="3">
        <f t="shared" si="14"/>
        <v>0</v>
      </c>
    </row>
    <row r="310" spans="2:5">
      <c r="B310" s="1">
        <v>306</v>
      </c>
      <c r="C310" s="3">
        <f>IF(B310&gt;元金均等方式!$C$4,0,(-(-元金均等方式!$C$5/元金均等方式!$C$4)))</f>
        <v>0</v>
      </c>
      <c r="D310" s="3">
        <f>IF(B310&gt;元金均等方式!$C$4,0,(ISPMT(元金均等方式!$C$3/12,Work!B310-1,元金均等方式!$C$4,-元金均等方式!$C$5)))</f>
        <v>0</v>
      </c>
      <c r="E310" s="3">
        <f t="shared" si="14"/>
        <v>0</v>
      </c>
    </row>
    <row r="311" spans="2:5">
      <c r="B311" s="1">
        <v>307</v>
      </c>
      <c r="C311" s="3">
        <f>IF(B311&gt;元金均等方式!$C$4,0,(-(-元金均等方式!$C$5/元金均等方式!$C$4)))</f>
        <v>0</v>
      </c>
      <c r="D311" s="3">
        <f>IF(B311&gt;元金均等方式!$C$4,0,(ISPMT(元金均等方式!$C$3/12,Work!B311-1,元金均等方式!$C$4,-元金均等方式!$C$5)))</f>
        <v>0</v>
      </c>
      <c r="E311" s="3">
        <f t="shared" si="14"/>
        <v>0</v>
      </c>
    </row>
    <row r="312" spans="2:5">
      <c r="B312" s="1">
        <v>308</v>
      </c>
      <c r="C312" s="3">
        <f>IF(B312&gt;元金均等方式!$C$4,0,(-(-元金均等方式!$C$5/元金均等方式!$C$4)))</f>
        <v>0</v>
      </c>
      <c r="D312" s="3">
        <f>IF(B312&gt;元金均等方式!$C$4,0,(ISPMT(元金均等方式!$C$3/12,Work!B312-1,元金均等方式!$C$4,-元金均等方式!$C$5)))</f>
        <v>0</v>
      </c>
      <c r="E312" s="3">
        <f t="shared" si="14"/>
        <v>0</v>
      </c>
    </row>
    <row r="313" spans="2:5">
      <c r="B313" s="1">
        <v>309</v>
      </c>
      <c r="C313" s="3">
        <f>IF(B313&gt;元金均等方式!$C$4,0,(-(-元金均等方式!$C$5/元金均等方式!$C$4)))</f>
        <v>0</v>
      </c>
      <c r="D313" s="3">
        <f>IF(B313&gt;元金均等方式!$C$4,0,(ISPMT(元金均等方式!$C$3/12,Work!B313-1,元金均等方式!$C$4,-元金均等方式!$C$5)))</f>
        <v>0</v>
      </c>
      <c r="E313" s="3">
        <f t="shared" si="14"/>
        <v>0</v>
      </c>
    </row>
    <row r="314" spans="2:5">
      <c r="B314" s="1">
        <v>310</v>
      </c>
      <c r="C314" s="3">
        <f>IF(B314&gt;元金均等方式!$C$4,0,(-(-元金均等方式!$C$5/元金均等方式!$C$4)))</f>
        <v>0</v>
      </c>
      <c r="D314" s="3">
        <f>IF(B314&gt;元金均等方式!$C$4,0,(ISPMT(元金均等方式!$C$3/12,Work!B314-1,元金均等方式!$C$4,-元金均等方式!$C$5)))</f>
        <v>0</v>
      </c>
      <c r="E314" s="3">
        <f t="shared" si="14"/>
        <v>0</v>
      </c>
    </row>
    <row r="315" spans="2:5">
      <c r="B315" s="1">
        <v>311</v>
      </c>
      <c r="C315" s="3">
        <f>IF(B315&gt;元金均等方式!$C$4,0,(-(-元金均等方式!$C$5/元金均等方式!$C$4)))</f>
        <v>0</v>
      </c>
      <c r="D315" s="3">
        <f>IF(B315&gt;元金均等方式!$C$4,0,(ISPMT(元金均等方式!$C$3/12,Work!B315-1,元金均等方式!$C$4,-元金均等方式!$C$5)))</f>
        <v>0</v>
      </c>
      <c r="E315" s="3">
        <f t="shared" si="14"/>
        <v>0</v>
      </c>
    </row>
    <row r="316" spans="2:5">
      <c r="B316" s="1">
        <v>312</v>
      </c>
      <c r="C316" s="3">
        <f>IF(B316&gt;元金均等方式!$C$4,0,(-(-元金均等方式!$C$5/元金均等方式!$C$4)))</f>
        <v>0</v>
      </c>
      <c r="D316" s="3">
        <f>IF(B316&gt;元金均等方式!$C$4,0,(ISPMT(元金均等方式!$C$3/12,Work!B316-1,元金均等方式!$C$4,-元金均等方式!$C$5)))</f>
        <v>0</v>
      </c>
      <c r="E316" s="3">
        <f t="shared" si="14"/>
        <v>0</v>
      </c>
    </row>
    <row r="317" spans="2:5">
      <c r="B317" s="1">
        <v>313</v>
      </c>
      <c r="C317" s="3">
        <f>IF(B317&gt;元金均等方式!$C$4,0,(-(-元金均等方式!$C$5/元金均等方式!$C$4)))</f>
        <v>0</v>
      </c>
      <c r="D317" s="3">
        <f>IF(B317&gt;元金均等方式!$C$4,0,(ISPMT(元金均等方式!$C$3/12,Work!B317-1,元金均等方式!$C$4,-元金均等方式!$C$5)))</f>
        <v>0</v>
      </c>
      <c r="E317" s="3">
        <f t="shared" si="14"/>
        <v>0</v>
      </c>
    </row>
    <row r="318" spans="2:5">
      <c r="B318" s="1">
        <v>314</v>
      </c>
      <c r="C318" s="3">
        <f>IF(B318&gt;元金均等方式!$C$4,0,(-(-元金均等方式!$C$5/元金均等方式!$C$4)))</f>
        <v>0</v>
      </c>
      <c r="D318" s="3">
        <f>IF(B318&gt;元金均等方式!$C$4,0,(ISPMT(元金均等方式!$C$3/12,Work!B318-1,元金均等方式!$C$4,-元金均等方式!$C$5)))</f>
        <v>0</v>
      </c>
      <c r="E318" s="3">
        <f t="shared" si="14"/>
        <v>0</v>
      </c>
    </row>
    <row r="319" spans="2:5">
      <c r="B319" s="1">
        <v>315</v>
      </c>
      <c r="C319" s="3">
        <f>IF(B319&gt;元金均等方式!$C$4,0,(-(-元金均等方式!$C$5/元金均等方式!$C$4)))</f>
        <v>0</v>
      </c>
      <c r="D319" s="3">
        <f>IF(B319&gt;元金均等方式!$C$4,0,(ISPMT(元金均等方式!$C$3/12,Work!B319-1,元金均等方式!$C$4,-元金均等方式!$C$5)))</f>
        <v>0</v>
      </c>
      <c r="E319" s="3">
        <f t="shared" si="14"/>
        <v>0</v>
      </c>
    </row>
    <row r="320" spans="2:5">
      <c r="B320" s="1">
        <v>316</v>
      </c>
      <c r="C320" s="3">
        <f>IF(B320&gt;元金均等方式!$C$4,0,(-(-元金均等方式!$C$5/元金均等方式!$C$4)))</f>
        <v>0</v>
      </c>
      <c r="D320" s="3">
        <f>IF(B320&gt;元金均等方式!$C$4,0,(ISPMT(元金均等方式!$C$3/12,Work!B320-1,元金均等方式!$C$4,-元金均等方式!$C$5)))</f>
        <v>0</v>
      </c>
      <c r="E320" s="3">
        <f t="shared" si="14"/>
        <v>0</v>
      </c>
    </row>
    <row r="321" spans="2:5">
      <c r="B321" s="1">
        <v>317</v>
      </c>
      <c r="C321" s="3">
        <f>IF(B321&gt;元金均等方式!$C$4,0,(-(-元金均等方式!$C$5/元金均等方式!$C$4)))</f>
        <v>0</v>
      </c>
      <c r="D321" s="3">
        <f>IF(B321&gt;元金均等方式!$C$4,0,(ISPMT(元金均等方式!$C$3/12,Work!B321-1,元金均等方式!$C$4,-元金均等方式!$C$5)))</f>
        <v>0</v>
      </c>
      <c r="E321" s="3">
        <f t="shared" si="14"/>
        <v>0</v>
      </c>
    </row>
    <row r="322" spans="2:5">
      <c r="B322" s="1">
        <v>318</v>
      </c>
      <c r="C322" s="3">
        <f>IF(B322&gt;元金均等方式!$C$4,0,(-(-元金均等方式!$C$5/元金均等方式!$C$4)))</f>
        <v>0</v>
      </c>
      <c r="D322" s="3">
        <f>IF(B322&gt;元金均等方式!$C$4,0,(ISPMT(元金均等方式!$C$3/12,Work!B322-1,元金均等方式!$C$4,-元金均等方式!$C$5)))</f>
        <v>0</v>
      </c>
      <c r="E322" s="3">
        <f t="shared" si="14"/>
        <v>0</v>
      </c>
    </row>
    <row r="323" spans="2:5">
      <c r="B323" s="1">
        <v>319</v>
      </c>
      <c r="C323" s="3">
        <f>IF(B323&gt;元金均等方式!$C$4,0,(-(-元金均等方式!$C$5/元金均等方式!$C$4)))</f>
        <v>0</v>
      </c>
      <c r="D323" s="3">
        <f>IF(B323&gt;元金均等方式!$C$4,0,(ISPMT(元金均等方式!$C$3/12,Work!B323-1,元金均等方式!$C$4,-元金均等方式!$C$5)))</f>
        <v>0</v>
      </c>
      <c r="E323" s="3">
        <f t="shared" si="14"/>
        <v>0</v>
      </c>
    </row>
    <row r="324" spans="2:5">
      <c r="B324" s="1">
        <v>320</v>
      </c>
      <c r="C324" s="3">
        <f>IF(B324&gt;元金均等方式!$C$4,0,(-(-元金均等方式!$C$5/元金均等方式!$C$4)))</f>
        <v>0</v>
      </c>
      <c r="D324" s="3">
        <f>IF(B324&gt;元金均等方式!$C$4,0,(ISPMT(元金均等方式!$C$3/12,Work!B324-1,元金均等方式!$C$4,-元金均等方式!$C$5)))</f>
        <v>0</v>
      </c>
      <c r="E324" s="3">
        <f t="shared" si="14"/>
        <v>0</v>
      </c>
    </row>
    <row r="325" spans="2:5">
      <c r="B325" s="1">
        <v>321</v>
      </c>
      <c r="C325" s="3">
        <f>IF(B325&gt;元金均等方式!$C$4,0,(-(-元金均等方式!$C$5/元金均等方式!$C$4)))</f>
        <v>0</v>
      </c>
      <c r="D325" s="3">
        <f>IF(B325&gt;元金均等方式!$C$4,0,(ISPMT(元金均等方式!$C$3/12,Work!B325-1,元金均等方式!$C$4,-元金均等方式!$C$5)))</f>
        <v>0</v>
      </c>
      <c r="E325" s="3">
        <f t="shared" si="14"/>
        <v>0</v>
      </c>
    </row>
    <row r="326" spans="2:5">
      <c r="B326" s="1">
        <v>322</v>
      </c>
      <c r="C326" s="3">
        <f>IF(B326&gt;元金均等方式!$C$4,0,(-(-元金均等方式!$C$5/元金均等方式!$C$4)))</f>
        <v>0</v>
      </c>
      <c r="D326" s="3">
        <f>IF(B326&gt;元金均等方式!$C$4,0,(ISPMT(元金均等方式!$C$3/12,Work!B326-1,元金均等方式!$C$4,-元金均等方式!$C$5)))</f>
        <v>0</v>
      </c>
      <c r="E326" s="3">
        <f t="shared" ref="E326:E389" si="15">ROUNDDOWN(C326+D326,0)</f>
        <v>0</v>
      </c>
    </row>
    <row r="327" spans="2:5">
      <c r="B327" s="1">
        <v>323</v>
      </c>
      <c r="C327" s="3">
        <f>IF(B327&gt;元金均等方式!$C$4,0,(-(-元金均等方式!$C$5/元金均等方式!$C$4)))</f>
        <v>0</v>
      </c>
      <c r="D327" s="3">
        <f>IF(B327&gt;元金均等方式!$C$4,0,(ISPMT(元金均等方式!$C$3/12,Work!B327-1,元金均等方式!$C$4,-元金均等方式!$C$5)))</f>
        <v>0</v>
      </c>
      <c r="E327" s="3">
        <f t="shared" si="15"/>
        <v>0</v>
      </c>
    </row>
    <row r="328" spans="2:5">
      <c r="B328" s="1">
        <v>324</v>
      </c>
      <c r="C328" s="3">
        <f>IF(B328&gt;元金均等方式!$C$4,0,(-(-元金均等方式!$C$5/元金均等方式!$C$4)))</f>
        <v>0</v>
      </c>
      <c r="D328" s="3">
        <f>IF(B328&gt;元金均等方式!$C$4,0,(ISPMT(元金均等方式!$C$3/12,Work!B328-1,元金均等方式!$C$4,-元金均等方式!$C$5)))</f>
        <v>0</v>
      </c>
      <c r="E328" s="3">
        <f t="shared" si="15"/>
        <v>0</v>
      </c>
    </row>
    <row r="329" spans="2:5">
      <c r="B329" s="1">
        <v>325</v>
      </c>
      <c r="C329" s="3">
        <f>IF(B329&gt;元金均等方式!$C$4,0,(-(-元金均等方式!$C$5/元金均等方式!$C$4)))</f>
        <v>0</v>
      </c>
      <c r="D329" s="3">
        <f>IF(B329&gt;元金均等方式!$C$4,0,(ISPMT(元金均等方式!$C$3/12,Work!B329-1,元金均等方式!$C$4,-元金均等方式!$C$5)))</f>
        <v>0</v>
      </c>
      <c r="E329" s="3">
        <f t="shared" si="15"/>
        <v>0</v>
      </c>
    </row>
    <row r="330" spans="2:5">
      <c r="B330" s="1">
        <v>326</v>
      </c>
      <c r="C330" s="3">
        <f>IF(B330&gt;元金均等方式!$C$4,0,(-(-元金均等方式!$C$5/元金均等方式!$C$4)))</f>
        <v>0</v>
      </c>
      <c r="D330" s="3">
        <f>IF(B330&gt;元金均等方式!$C$4,0,(ISPMT(元金均等方式!$C$3/12,Work!B330-1,元金均等方式!$C$4,-元金均等方式!$C$5)))</f>
        <v>0</v>
      </c>
      <c r="E330" s="3">
        <f t="shared" si="15"/>
        <v>0</v>
      </c>
    </row>
    <row r="331" spans="2:5">
      <c r="B331" s="1">
        <v>327</v>
      </c>
      <c r="C331" s="3">
        <f>IF(B331&gt;元金均等方式!$C$4,0,(-(-元金均等方式!$C$5/元金均等方式!$C$4)))</f>
        <v>0</v>
      </c>
      <c r="D331" s="3">
        <f>IF(B331&gt;元金均等方式!$C$4,0,(ISPMT(元金均等方式!$C$3/12,Work!B331-1,元金均等方式!$C$4,-元金均等方式!$C$5)))</f>
        <v>0</v>
      </c>
      <c r="E331" s="3">
        <f t="shared" si="15"/>
        <v>0</v>
      </c>
    </row>
    <row r="332" spans="2:5">
      <c r="B332" s="1">
        <v>328</v>
      </c>
      <c r="C332" s="3">
        <f>IF(B332&gt;元金均等方式!$C$4,0,(-(-元金均等方式!$C$5/元金均等方式!$C$4)))</f>
        <v>0</v>
      </c>
      <c r="D332" s="3">
        <f>IF(B332&gt;元金均等方式!$C$4,0,(ISPMT(元金均等方式!$C$3/12,Work!B332-1,元金均等方式!$C$4,-元金均等方式!$C$5)))</f>
        <v>0</v>
      </c>
      <c r="E332" s="3">
        <f t="shared" si="15"/>
        <v>0</v>
      </c>
    </row>
    <row r="333" spans="2:5">
      <c r="B333" s="1">
        <v>329</v>
      </c>
      <c r="C333" s="3">
        <f>IF(B333&gt;元金均等方式!$C$4,0,(-(-元金均等方式!$C$5/元金均等方式!$C$4)))</f>
        <v>0</v>
      </c>
      <c r="D333" s="3">
        <f>IF(B333&gt;元金均等方式!$C$4,0,(ISPMT(元金均等方式!$C$3/12,Work!B333-1,元金均等方式!$C$4,-元金均等方式!$C$5)))</f>
        <v>0</v>
      </c>
      <c r="E333" s="3">
        <f t="shared" si="15"/>
        <v>0</v>
      </c>
    </row>
    <row r="334" spans="2:5">
      <c r="B334" s="1">
        <v>330</v>
      </c>
      <c r="C334" s="3">
        <f>IF(B334&gt;元金均等方式!$C$4,0,(-(-元金均等方式!$C$5/元金均等方式!$C$4)))</f>
        <v>0</v>
      </c>
      <c r="D334" s="3">
        <f>IF(B334&gt;元金均等方式!$C$4,0,(ISPMT(元金均等方式!$C$3/12,Work!B334-1,元金均等方式!$C$4,-元金均等方式!$C$5)))</f>
        <v>0</v>
      </c>
      <c r="E334" s="3">
        <f t="shared" si="15"/>
        <v>0</v>
      </c>
    </row>
    <row r="335" spans="2:5">
      <c r="B335" s="1">
        <v>331</v>
      </c>
      <c r="C335" s="3">
        <f>IF(B335&gt;元金均等方式!$C$4,0,(-(-元金均等方式!$C$5/元金均等方式!$C$4)))</f>
        <v>0</v>
      </c>
      <c r="D335" s="3">
        <f>IF(B335&gt;元金均等方式!$C$4,0,(ISPMT(元金均等方式!$C$3/12,Work!B335-1,元金均等方式!$C$4,-元金均等方式!$C$5)))</f>
        <v>0</v>
      </c>
      <c r="E335" s="3">
        <f t="shared" si="15"/>
        <v>0</v>
      </c>
    </row>
    <row r="336" spans="2:5">
      <c r="B336" s="1">
        <v>332</v>
      </c>
      <c r="C336" s="3">
        <f>IF(B336&gt;元金均等方式!$C$4,0,(-(-元金均等方式!$C$5/元金均等方式!$C$4)))</f>
        <v>0</v>
      </c>
      <c r="D336" s="3">
        <f>IF(B336&gt;元金均等方式!$C$4,0,(ISPMT(元金均等方式!$C$3/12,Work!B336-1,元金均等方式!$C$4,-元金均等方式!$C$5)))</f>
        <v>0</v>
      </c>
      <c r="E336" s="3">
        <f t="shared" si="15"/>
        <v>0</v>
      </c>
    </row>
    <row r="337" spans="2:5">
      <c r="B337" s="1">
        <v>333</v>
      </c>
      <c r="C337" s="3">
        <f>IF(B337&gt;元金均等方式!$C$4,0,(-(-元金均等方式!$C$5/元金均等方式!$C$4)))</f>
        <v>0</v>
      </c>
      <c r="D337" s="3">
        <f>IF(B337&gt;元金均等方式!$C$4,0,(ISPMT(元金均等方式!$C$3/12,Work!B337-1,元金均等方式!$C$4,-元金均等方式!$C$5)))</f>
        <v>0</v>
      </c>
      <c r="E337" s="3">
        <f t="shared" si="15"/>
        <v>0</v>
      </c>
    </row>
    <row r="338" spans="2:5">
      <c r="B338" s="1">
        <v>334</v>
      </c>
      <c r="C338" s="3">
        <f>IF(B338&gt;元金均等方式!$C$4,0,(-(-元金均等方式!$C$5/元金均等方式!$C$4)))</f>
        <v>0</v>
      </c>
      <c r="D338" s="3">
        <f>IF(B338&gt;元金均等方式!$C$4,0,(ISPMT(元金均等方式!$C$3/12,Work!B338-1,元金均等方式!$C$4,-元金均等方式!$C$5)))</f>
        <v>0</v>
      </c>
      <c r="E338" s="3">
        <f t="shared" si="15"/>
        <v>0</v>
      </c>
    </row>
    <row r="339" spans="2:5">
      <c r="B339" s="1">
        <v>335</v>
      </c>
      <c r="C339" s="3">
        <f>IF(B339&gt;元金均等方式!$C$4,0,(-(-元金均等方式!$C$5/元金均等方式!$C$4)))</f>
        <v>0</v>
      </c>
      <c r="D339" s="3">
        <f>IF(B339&gt;元金均等方式!$C$4,0,(ISPMT(元金均等方式!$C$3/12,Work!B339-1,元金均等方式!$C$4,-元金均等方式!$C$5)))</f>
        <v>0</v>
      </c>
      <c r="E339" s="3">
        <f t="shared" si="15"/>
        <v>0</v>
      </c>
    </row>
    <row r="340" spans="2:5">
      <c r="B340" s="1">
        <v>336</v>
      </c>
      <c r="C340" s="3">
        <f>IF(B340&gt;元金均等方式!$C$4,0,(-(-元金均等方式!$C$5/元金均等方式!$C$4)))</f>
        <v>0</v>
      </c>
      <c r="D340" s="3">
        <f>IF(B340&gt;元金均等方式!$C$4,0,(ISPMT(元金均等方式!$C$3/12,Work!B340-1,元金均等方式!$C$4,-元金均等方式!$C$5)))</f>
        <v>0</v>
      </c>
      <c r="E340" s="3">
        <f t="shared" si="15"/>
        <v>0</v>
      </c>
    </row>
    <row r="341" spans="2:5">
      <c r="B341" s="1">
        <v>337</v>
      </c>
      <c r="C341" s="3">
        <f>IF(B341&gt;元金均等方式!$C$4,0,(-(-元金均等方式!$C$5/元金均等方式!$C$4)))</f>
        <v>0</v>
      </c>
      <c r="D341" s="3">
        <f>IF(B341&gt;元金均等方式!$C$4,0,(ISPMT(元金均等方式!$C$3/12,Work!B341-1,元金均等方式!$C$4,-元金均等方式!$C$5)))</f>
        <v>0</v>
      </c>
      <c r="E341" s="3">
        <f t="shared" si="15"/>
        <v>0</v>
      </c>
    </row>
    <row r="342" spans="2:5">
      <c r="B342" s="1">
        <v>338</v>
      </c>
      <c r="C342" s="3">
        <f>IF(B342&gt;元金均等方式!$C$4,0,(-(-元金均等方式!$C$5/元金均等方式!$C$4)))</f>
        <v>0</v>
      </c>
      <c r="D342" s="3">
        <f>IF(B342&gt;元金均等方式!$C$4,0,(ISPMT(元金均等方式!$C$3/12,Work!B342-1,元金均等方式!$C$4,-元金均等方式!$C$5)))</f>
        <v>0</v>
      </c>
      <c r="E342" s="3">
        <f t="shared" si="15"/>
        <v>0</v>
      </c>
    </row>
    <row r="343" spans="2:5">
      <c r="B343" s="1">
        <v>339</v>
      </c>
      <c r="C343" s="3">
        <f>IF(B343&gt;元金均等方式!$C$4,0,(-(-元金均等方式!$C$5/元金均等方式!$C$4)))</f>
        <v>0</v>
      </c>
      <c r="D343" s="3">
        <f>IF(B343&gt;元金均等方式!$C$4,0,(ISPMT(元金均等方式!$C$3/12,Work!B343-1,元金均等方式!$C$4,-元金均等方式!$C$5)))</f>
        <v>0</v>
      </c>
      <c r="E343" s="3">
        <f t="shared" si="15"/>
        <v>0</v>
      </c>
    </row>
    <row r="344" spans="2:5">
      <c r="B344" s="1">
        <v>340</v>
      </c>
      <c r="C344" s="3">
        <f>IF(B344&gt;元金均等方式!$C$4,0,(-(-元金均等方式!$C$5/元金均等方式!$C$4)))</f>
        <v>0</v>
      </c>
      <c r="D344" s="3">
        <f>IF(B344&gt;元金均等方式!$C$4,0,(ISPMT(元金均等方式!$C$3/12,Work!B344-1,元金均等方式!$C$4,-元金均等方式!$C$5)))</f>
        <v>0</v>
      </c>
      <c r="E344" s="3">
        <f t="shared" si="15"/>
        <v>0</v>
      </c>
    </row>
    <row r="345" spans="2:5">
      <c r="B345" s="1">
        <v>341</v>
      </c>
      <c r="C345" s="3">
        <f>IF(B345&gt;元金均等方式!$C$4,0,(-(-元金均等方式!$C$5/元金均等方式!$C$4)))</f>
        <v>0</v>
      </c>
      <c r="D345" s="3">
        <f>IF(B345&gt;元金均等方式!$C$4,0,(ISPMT(元金均等方式!$C$3/12,Work!B345-1,元金均等方式!$C$4,-元金均等方式!$C$5)))</f>
        <v>0</v>
      </c>
      <c r="E345" s="3">
        <f t="shared" si="15"/>
        <v>0</v>
      </c>
    </row>
    <row r="346" spans="2:5">
      <c r="B346" s="1">
        <v>342</v>
      </c>
      <c r="C346" s="3">
        <f>IF(B346&gt;元金均等方式!$C$4,0,(-(-元金均等方式!$C$5/元金均等方式!$C$4)))</f>
        <v>0</v>
      </c>
      <c r="D346" s="3">
        <f>IF(B346&gt;元金均等方式!$C$4,0,(ISPMT(元金均等方式!$C$3/12,Work!B346-1,元金均等方式!$C$4,-元金均等方式!$C$5)))</f>
        <v>0</v>
      </c>
      <c r="E346" s="3">
        <f t="shared" si="15"/>
        <v>0</v>
      </c>
    </row>
    <row r="347" spans="2:5">
      <c r="B347" s="1">
        <v>343</v>
      </c>
      <c r="C347" s="3">
        <f>IF(B347&gt;元金均等方式!$C$4,0,(-(-元金均等方式!$C$5/元金均等方式!$C$4)))</f>
        <v>0</v>
      </c>
      <c r="D347" s="3">
        <f>IF(B347&gt;元金均等方式!$C$4,0,(ISPMT(元金均等方式!$C$3/12,Work!B347-1,元金均等方式!$C$4,-元金均等方式!$C$5)))</f>
        <v>0</v>
      </c>
      <c r="E347" s="3">
        <f t="shared" si="15"/>
        <v>0</v>
      </c>
    </row>
    <row r="348" spans="2:5">
      <c r="B348" s="1">
        <v>344</v>
      </c>
      <c r="C348" s="3">
        <f>IF(B348&gt;元金均等方式!$C$4,0,(-(-元金均等方式!$C$5/元金均等方式!$C$4)))</f>
        <v>0</v>
      </c>
      <c r="D348" s="3">
        <f>IF(B348&gt;元金均等方式!$C$4,0,(ISPMT(元金均等方式!$C$3/12,Work!B348-1,元金均等方式!$C$4,-元金均等方式!$C$5)))</f>
        <v>0</v>
      </c>
      <c r="E348" s="3">
        <f t="shared" si="15"/>
        <v>0</v>
      </c>
    </row>
    <row r="349" spans="2:5">
      <c r="B349" s="1">
        <v>345</v>
      </c>
      <c r="C349" s="3">
        <f>IF(B349&gt;元金均等方式!$C$4,0,(-(-元金均等方式!$C$5/元金均等方式!$C$4)))</f>
        <v>0</v>
      </c>
      <c r="D349" s="3">
        <f>IF(B349&gt;元金均等方式!$C$4,0,(ISPMT(元金均等方式!$C$3/12,Work!B349-1,元金均等方式!$C$4,-元金均等方式!$C$5)))</f>
        <v>0</v>
      </c>
      <c r="E349" s="3">
        <f t="shared" si="15"/>
        <v>0</v>
      </c>
    </row>
    <row r="350" spans="2:5">
      <c r="B350" s="1">
        <v>346</v>
      </c>
      <c r="C350" s="3">
        <f>IF(B350&gt;元金均等方式!$C$4,0,(-(-元金均等方式!$C$5/元金均等方式!$C$4)))</f>
        <v>0</v>
      </c>
      <c r="D350" s="3">
        <f>IF(B350&gt;元金均等方式!$C$4,0,(ISPMT(元金均等方式!$C$3/12,Work!B350-1,元金均等方式!$C$4,-元金均等方式!$C$5)))</f>
        <v>0</v>
      </c>
      <c r="E350" s="3">
        <f t="shared" si="15"/>
        <v>0</v>
      </c>
    </row>
    <row r="351" spans="2:5">
      <c r="B351" s="1">
        <v>347</v>
      </c>
      <c r="C351" s="3">
        <f>IF(B351&gt;元金均等方式!$C$4,0,(-(-元金均等方式!$C$5/元金均等方式!$C$4)))</f>
        <v>0</v>
      </c>
      <c r="D351" s="3">
        <f>IF(B351&gt;元金均等方式!$C$4,0,(ISPMT(元金均等方式!$C$3/12,Work!B351-1,元金均等方式!$C$4,-元金均等方式!$C$5)))</f>
        <v>0</v>
      </c>
      <c r="E351" s="3">
        <f t="shared" si="15"/>
        <v>0</v>
      </c>
    </row>
    <row r="352" spans="2:5">
      <c r="B352" s="1">
        <v>348</v>
      </c>
      <c r="C352" s="3">
        <f>IF(B352&gt;元金均等方式!$C$4,0,(-(-元金均等方式!$C$5/元金均等方式!$C$4)))</f>
        <v>0</v>
      </c>
      <c r="D352" s="3">
        <f>IF(B352&gt;元金均等方式!$C$4,0,(ISPMT(元金均等方式!$C$3/12,Work!B352-1,元金均等方式!$C$4,-元金均等方式!$C$5)))</f>
        <v>0</v>
      </c>
      <c r="E352" s="3">
        <f t="shared" si="15"/>
        <v>0</v>
      </c>
    </row>
    <row r="353" spans="2:5">
      <c r="B353" s="1">
        <v>349</v>
      </c>
      <c r="C353" s="3">
        <f>IF(B353&gt;元金均等方式!$C$4,0,(-(-元金均等方式!$C$5/元金均等方式!$C$4)))</f>
        <v>0</v>
      </c>
      <c r="D353" s="3">
        <f>IF(B353&gt;元金均等方式!$C$4,0,(ISPMT(元金均等方式!$C$3/12,Work!B353-1,元金均等方式!$C$4,-元金均等方式!$C$5)))</f>
        <v>0</v>
      </c>
      <c r="E353" s="3">
        <f t="shared" si="15"/>
        <v>0</v>
      </c>
    </row>
    <row r="354" spans="2:5">
      <c r="B354" s="1">
        <v>350</v>
      </c>
      <c r="C354" s="3">
        <f>IF(B354&gt;元金均等方式!$C$4,0,(-(-元金均等方式!$C$5/元金均等方式!$C$4)))</f>
        <v>0</v>
      </c>
      <c r="D354" s="3">
        <f>IF(B354&gt;元金均等方式!$C$4,0,(ISPMT(元金均等方式!$C$3/12,Work!B354-1,元金均等方式!$C$4,-元金均等方式!$C$5)))</f>
        <v>0</v>
      </c>
      <c r="E354" s="3">
        <f t="shared" si="15"/>
        <v>0</v>
      </c>
    </row>
    <row r="355" spans="2:5">
      <c r="B355" s="1">
        <v>351</v>
      </c>
      <c r="C355" s="3">
        <f>IF(B355&gt;元金均等方式!$C$4,0,(-(-元金均等方式!$C$5/元金均等方式!$C$4)))</f>
        <v>0</v>
      </c>
      <c r="D355" s="3">
        <f>IF(B355&gt;元金均等方式!$C$4,0,(ISPMT(元金均等方式!$C$3/12,Work!B355-1,元金均等方式!$C$4,-元金均等方式!$C$5)))</f>
        <v>0</v>
      </c>
      <c r="E355" s="3">
        <f t="shared" si="15"/>
        <v>0</v>
      </c>
    </row>
    <row r="356" spans="2:5">
      <c r="B356" s="1">
        <v>352</v>
      </c>
      <c r="C356" s="3">
        <f>IF(B356&gt;元金均等方式!$C$4,0,(-(-元金均等方式!$C$5/元金均等方式!$C$4)))</f>
        <v>0</v>
      </c>
      <c r="D356" s="3">
        <f>IF(B356&gt;元金均等方式!$C$4,0,(ISPMT(元金均等方式!$C$3/12,Work!B356-1,元金均等方式!$C$4,-元金均等方式!$C$5)))</f>
        <v>0</v>
      </c>
      <c r="E356" s="3">
        <f t="shared" si="15"/>
        <v>0</v>
      </c>
    </row>
    <row r="357" spans="2:5">
      <c r="B357" s="1">
        <v>353</v>
      </c>
      <c r="C357" s="3">
        <f>IF(B357&gt;元金均等方式!$C$4,0,(-(-元金均等方式!$C$5/元金均等方式!$C$4)))</f>
        <v>0</v>
      </c>
      <c r="D357" s="3">
        <f>IF(B357&gt;元金均等方式!$C$4,0,(ISPMT(元金均等方式!$C$3/12,Work!B357-1,元金均等方式!$C$4,-元金均等方式!$C$5)))</f>
        <v>0</v>
      </c>
      <c r="E357" s="3">
        <f t="shared" si="15"/>
        <v>0</v>
      </c>
    </row>
    <row r="358" spans="2:5">
      <c r="B358" s="1">
        <v>354</v>
      </c>
      <c r="C358" s="3">
        <f>IF(B358&gt;元金均等方式!$C$4,0,(-(-元金均等方式!$C$5/元金均等方式!$C$4)))</f>
        <v>0</v>
      </c>
      <c r="D358" s="3">
        <f>IF(B358&gt;元金均等方式!$C$4,0,(ISPMT(元金均等方式!$C$3/12,Work!B358-1,元金均等方式!$C$4,-元金均等方式!$C$5)))</f>
        <v>0</v>
      </c>
      <c r="E358" s="3">
        <f t="shared" si="15"/>
        <v>0</v>
      </c>
    </row>
    <row r="359" spans="2:5">
      <c r="B359" s="1">
        <v>355</v>
      </c>
      <c r="C359" s="3">
        <f>IF(B359&gt;元金均等方式!$C$4,0,(-(-元金均等方式!$C$5/元金均等方式!$C$4)))</f>
        <v>0</v>
      </c>
      <c r="D359" s="3">
        <f>IF(B359&gt;元金均等方式!$C$4,0,(ISPMT(元金均等方式!$C$3/12,Work!B359-1,元金均等方式!$C$4,-元金均等方式!$C$5)))</f>
        <v>0</v>
      </c>
      <c r="E359" s="3">
        <f t="shared" si="15"/>
        <v>0</v>
      </c>
    </row>
    <row r="360" spans="2:5">
      <c r="B360" s="1">
        <v>356</v>
      </c>
      <c r="C360" s="3">
        <f>IF(B360&gt;元金均等方式!$C$4,0,(-(-元金均等方式!$C$5/元金均等方式!$C$4)))</f>
        <v>0</v>
      </c>
      <c r="D360" s="3">
        <f>IF(B360&gt;元金均等方式!$C$4,0,(ISPMT(元金均等方式!$C$3/12,Work!B360-1,元金均等方式!$C$4,-元金均等方式!$C$5)))</f>
        <v>0</v>
      </c>
      <c r="E360" s="3">
        <f t="shared" si="15"/>
        <v>0</v>
      </c>
    </row>
    <row r="361" spans="2:5">
      <c r="B361" s="1">
        <v>357</v>
      </c>
      <c r="C361" s="3">
        <f>IF(B361&gt;元金均等方式!$C$4,0,(-(-元金均等方式!$C$5/元金均等方式!$C$4)))</f>
        <v>0</v>
      </c>
      <c r="D361" s="3">
        <f>IF(B361&gt;元金均等方式!$C$4,0,(ISPMT(元金均等方式!$C$3/12,Work!B361-1,元金均等方式!$C$4,-元金均等方式!$C$5)))</f>
        <v>0</v>
      </c>
      <c r="E361" s="3">
        <f t="shared" si="15"/>
        <v>0</v>
      </c>
    </row>
    <row r="362" spans="2:5">
      <c r="B362" s="1">
        <v>358</v>
      </c>
      <c r="C362" s="3">
        <f>IF(B362&gt;元金均等方式!$C$4,0,(-(-元金均等方式!$C$5/元金均等方式!$C$4)))</f>
        <v>0</v>
      </c>
      <c r="D362" s="3">
        <f>IF(B362&gt;元金均等方式!$C$4,0,(ISPMT(元金均等方式!$C$3/12,Work!B362-1,元金均等方式!$C$4,-元金均等方式!$C$5)))</f>
        <v>0</v>
      </c>
      <c r="E362" s="3">
        <f t="shared" si="15"/>
        <v>0</v>
      </c>
    </row>
    <row r="363" spans="2:5">
      <c r="B363" s="1">
        <v>359</v>
      </c>
      <c r="C363" s="3">
        <f>IF(B363&gt;元金均等方式!$C$4,0,(-(-元金均等方式!$C$5/元金均等方式!$C$4)))</f>
        <v>0</v>
      </c>
      <c r="D363" s="3">
        <f>IF(B363&gt;元金均等方式!$C$4,0,(ISPMT(元金均等方式!$C$3/12,Work!B363-1,元金均等方式!$C$4,-元金均等方式!$C$5)))</f>
        <v>0</v>
      </c>
      <c r="E363" s="3">
        <f t="shared" si="15"/>
        <v>0</v>
      </c>
    </row>
    <row r="364" spans="2:5">
      <c r="B364" s="1">
        <v>360</v>
      </c>
      <c r="C364" s="3">
        <f>IF(B364&gt;元金均等方式!$C$4,0,(-(-元金均等方式!$C$5/元金均等方式!$C$4)))</f>
        <v>0</v>
      </c>
      <c r="D364" s="3">
        <f>IF(B364&gt;元金均等方式!$C$4,0,(ISPMT(元金均等方式!$C$3/12,Work!B364-1,元金均等方式!$C$4,-元金均等方式!$C$5)))</f>
        <v>0</v>
      </c>
      <c r="E364" s="3">
        <f t="shared" si="15"/>
        <v>0</v>
      </c>
    </row>
    <row r="365" spans="2:5">
      <c r="B365" s="1">
        <v>361</v>
      </c>
      <c r="C365" s="3">
        <f>IF(B365&gt;元金均等方式!$C$4,0,(-(-元金均等方式!$C$5/元金均等方式!$C$4)))</f>
        <v>0</v>
      </c>
      <c r="D365" s="3">
        <f>IF(B365&gt;元金均等方式!$C$4,0,(ISPMT(元金均等方式!$C$3/12,Work!B365-1,元金均等方式!$C$4,-元金均等方式!$C$5)))</f>
        <v>0</v>
      </c>
      <c r="E365" s="3">
        <f t="shared" si="15"/>
        <v>0</v>
      </c>
    </row>
    <row r="366" spans="2:5">
      <c r="B366" s="1">
        <v>362</v>
      </c>
      <c r="C366" s="3">
        <f>IF(B366&gt;元金均等方式!$C$4,0,(-(-元金均等方式!$C$5/元金均等方式!$C$4)))</f>
        <v>0</v>
      </c>
      <c r="D366" s="3">
        <f>IF(B366&gt;元金均等方式!$C$4,0,(ISPMT(元金均等方式!$C$3/12,Work!B366-1,元金均等方式!$C$4,-元金均等方式!$C$5)))</f>
        <v>0</v>
      </c>
      <c r="E366" s="3">
        <f t="shared" si="15"/>
        <v>0</v>
      </c>
    </row>
    <row r="367" spans="2:5">
      <c r="B367" s="1">
        <v>363</v>
      </c>
      <c r="C367" s="3">
        <f>IF(B367&gt;元金均等方式!$C$4,0,(-(-元金均等方式!$C$5/元金均等方式!$C$4)))</f>
        <v>0</v>
      </c>
      <c r="D367" s="3">
        <f>IF(B367&gt;元金均等方式!$C$4,0,(ISPMT(元金均等方式!$C$3/12,Work!B367-1,元金均等方式!$C$4,-元金均等方式!$C$5)))</f>
        <v>0</v>
      </c>
      <c r="E367" s="3">
        <f t="shared" si="15"/>
        <v>0</v>
      </c>
    </row>
    <row r="368" spans="2:5">
      <c r="B368" s="1">
        <v>364</v>
      </c>
      <c r="C368" s="3">
        <f>IF(B368&gt;元金均等方式!$C$4,0,(-(-元金均等方式!$C$5/元金均等方式!$C$4)))</f>
        <v>0</v>
      </c>
      <c r="D368" s="3">
        <f>IF(B368&gt;元金均等方式!$C$4,0,(ISPMT(元金均等方式!$C$3/12,Work!B368-1,元金均等方式!$C$4,-元金均等方式!$C$5)))</f>
        <v>0</v>
      </c>
      <c r="E368" s="3">
        <f t="shared" si="15"/>
        <v>0</v>
      </c>
    </row>
    <row r="369" spans="2:5">
      <c r="B369" s="1">
        <v>365</v>
      </c>
      <c r="C369" s="3">
        <f>IF(B369&gt;元金均等方式!$C$4,0,(-(-元金均等方式!$C$5/元金均等方式!$C$4)))</f>
        <v>0</v>
      </c>
      <c r="D369" s="3">
        <f>IF(B369&gt;元金均等方式!$C$4,0,(ISPMT(元金均等方式!$C$3/12,Work!B369-1,元金均等方式!$C$4,-元金均等方式!$C$5)))</f>
        <v>0</v>
      </c>
      <c r="E369" s="3">
        <f t="shared" si="15"/>
        <v>0</v>
      </c>
    </row>
    <row r="370" spans="2:5">
      <c r="B370" s="1">
        <v>366</v>
      </c>
      <c r="C370" s="3">
        <f>IF(B370&gt;元金均等方式!$C$4,0,(-(-元金均等方式!$C$5/元金均等方式!$C$4)))</f>
        <v>0</v>
      </c>
      <c r="D370" s="3">
        <f>IF(B370&gt;元金均等方式!$C$4,0,(ISPMT(元金均等方式!$C$3/12,Work!B370-1,元金均等方式!$C$4,-元金均等方式!$C$5)))</f>
        <v>0</v>
      </c>
      <c r="E370" s="3">
        <f t="shared" si="15"/>
        <v>0</v>
      </c>
    </row>
    <row r="371" spans="2:5">
      <c r="B371" s="1">
        <v>367</v>
      </c>
      <c r="C371" s="3">
        <f>IF(B371&gt;元金均等方式!$C$4,0,(-(-元金均等方式!$C$5/元金均等方式!$C$4)))</f>
        <v>0</v>
      </c>
      <c r="D371" s="3">
        <f>IF(B371&gt;元金均等方式!$C$4,0,(ISPMT(元金均等方式!$C$3/12,Work!B371-1,元金均等方式!$C$4,-元金均等方式!$C$5)))</f>
        <v>0</v>
      </c>
      <c r="E371" s="3">
        <f t="shared" si="15"/>
        <v>0</v>
      </c>
    </row>
    <row r="372" spans="2:5">
      <c r="B372" s="1">
        <v>368</v>
      </c>
      <c r="C372" s="3">
        <f>IF(B372&gt;元金均等方式!$C$4,0,(-(-元金均等方式!$C$5/元金均等方式!$C$4)))</f>
        <v>0</v>
      </c>
      <c r="D372" s="3">
        <f>IF(B372&gt;元金均等方式!$C$4,0,(ISPMT(元金均等方式!$C$3/12,Work!B372-1,元金均等方式!$C$4,-元金均等方式!$C$5)))</f>
        <v>0</v>
      </c>
      <c r="E372" s="3">
        <f t="shared" si="15"/>
        <v>0</v>
      </c>
    </row>
    <row r="373" spans="2:5">
      <c r="B373" s="1">
        <v>369</v>
      </c>
      <c r="C373" s="3">
        <f>IF(B373&gt;元金均等方式!$C$4,0,(-(-元金均等方式!$C$5/元金均等方式!$C$4)))</f>
        <v>0</v>
      </c>
      <c r="D373" s="3">
        <f>IF(B373&gt;元金均等方式!$C$4,0,(ISPMT(元金均等方式!$C$3/12,Work!B373-1,元金均等方式!$C$4,-元金均等方式!$C$5)))</f>
        <v>0</v>
      </c>
      <c r="E373" s="3">
        <f t="shared" si="15"/>
        <v>0</v>
      </c>
    </row>
    <row r="374" spans="2:5">
      <c r="B374" s="1">
        <v>370</v>
      </c>
      <c r="C374" s="3">
        <f>IF(B374&gt;元金均等方式!$C$4,0,(-(-元金均等方式!$C$5/元金均等方式!$C$4)))</f>
        <v>0</v>
      </c>
      <c r="D374" s="3">
        <f>IF(B374&gt;元金均等方式!$C$4,0,(ISPMT(元金均等方式!$C$3/12,Work!B374-1,元金均等方式!$C$4,-元金均等方式!$C$5)))</f>
        <v>0</v>
      </c>
      <c r="E374" s="3">
        <f t="shared" si="15"/>
        <v>0</v>
      </c>
    </row>
    <row r="375" spans="2:5">
      <c r="B375" s="1">
        <v>371</v>
      </c>
      <c r="C375" s="3">
        <f>IF(B375&gt;元金均等方式!$C$4,0,(-(-元金均等方式!$C$5/元金均等方式!$C$4)))</f>
        <v>0</v>
      </c>
      <c r="D375" s="3">
        <f>IF(B375&gt;元金均等方式!$C$4,0,(ISPMT(元金均等方式!$C$3/12,Work!B375-1,元金均等方式!$C$4,-元金均等方式!$C$5)))</f>
        <v>0</v>
      </c>
      <c r="E375" s="3">
        <f t="shared" si="15"/>
        <v>0</v>
      </c>
    </row>
    <row r="376" spans="2:5">
      <c r="B376" s="1">
        <v>372</v>
      </c>
      <c r="C376" s="3">
        <f>IF(B376&gt;元金均等方式!$C$4,0,(-(-元金均等方式!$C$5/元金均等方式!$C$4)))</f>
        <v>0</v>
      </c>
      <c r="D376" s="3">
        <f>IF(B376&gt;元金均等方式!$C$4,0,(ISPMT(元金均等方式!$C$3/12,Work!B376-1,元金均等方式!$C$4,-元金均等方式!$C$5)))</f>
        <v>0</v>
      </c>
      <c r="E376" s="3">
        <f t="shared" si="15"/>
        <v>0</v>
      </c>
    </row>
    <row r="377" spans="2:5">
      <c r="B377" s="1">
        <v>373</v>
      </c>
      <c r="C377" s="3">
        <f>IF(B377&gt;元金均等方式!$C$4,0,(-(-元金均等方式!$C$5/元金均等方式!$C$4)))</f>
        <v>0</v>
      </c>
      <c r="D377" s="3">
        <f>IF(B377&gt;元金均等方式!$C$4,0,(ISPMT(元金均等方式!$C$3/12,Work!B377-1,元金均等方式!$C$4,-元金均等方式!$C$5)))</f>
        <v>0</v>
      </c>
      <c r="E377" s="3">
        <f t="shared" si="15"/>
        <v>0</v>
      </c>
    </row>
    <row r="378" spans="2:5">
      <c r="B378" s="1">
        <v>374</v>
      </c>
      <c r="C378" s="3">
        <f>IF(B378&gt;元金均等方式!$C$4,0,(-(-元金均等方式!$C$5/元金均等方式!$C$4)))</f>
        <v>0</v>
      </c>
      <c r="D378" s="3">
        <f>IF(B378&gt;元金均等方式!$C$4,0,(ISPMT(元金均等方式!$C$3/12,Work!B378-1,元金均等方式!$C$4,-元金均等方式!$C$5)))</f>
        <v>0</v>
      </c>
      <c r="E378" s="3">
        <f t="shared" si="15"/>
        <v>0</v>
      </c>
    </row>
    <row r="379" spans="2:5">
      <c r="B379" s="1">
        <v>375</v>
      </c>
      <c r="C379" s="3">
        <f>IF(B379&gt;元金均等方式!$C$4,0,(-(-元金均等方式!$C$5/元金均等方式!$C$4)))</f>
        <v>0</v>
      </c>
      <c r="D379" s="3">
        <f>IF(B379&gt;元金均等方式!$C$4,0,(ISPMT(元金均等方式!$C$3/12,Work!B379-1,元金均等方式!$C$4,-元金均等方式!$C$5)))</f>
        <v>0</v>
      </c>
      <c r="E379" s="3">
        <f t="shared" si="15"/>
        <v>0</v>
      </c>
    </row>
    <row r="380" spans="2:5">
      <c r="B380" s="1">
        <v>376</v>
      </c>
      <c r="C380" s="3">
        <f>IF(B380&gt;元金均等方式!$C$4,0,(-(-元金均等方式!$C$5/元金均等方式!$C$4)))</f>
        <v>0</v>
      </c>
      <c r="D380" s="3">
        <f>IF(B380&gt;元金均等方式!$C$4,0,(ISPMT(元金均等方式!$C$3/12,Work!B380-1,元金均等方式!$C$4,-元金均等方式!$C$5)))</f>
        <v>0</v>
      </c>
      <c r="E380" s="3">
        <f t="shared" si="15"/>
        <v>0</v>
      </c>
    </row>
    <row r="381" spans="2:5">
      <c r="B381" s="1">
        <v>377</v>
      </c>
      <c r="C381" s="3">
        <f>IF(B381&gt;元金均等方式!$C$4,0,(-(-元金均等方式!$C$5/元金均等方式!$C$4)))</f>
        <v>0</v>
      </c>
      <c r="D381" s="3">
        <f>IF(B381&gt;元金均等方式!$C$4,0,(ISPMT(元金均等方式!$C$3/12,Work!B381-1,元金均等方式!$C$4,-元金均等方式!$C$5)))</f>
        <v>0</v>
      </c>
      <c r="E381" s="3">
        <f t="shared" si="15"/>
        <v>0</v>
      </c>
    </row>
    <row r="382" spans="2:5">
      <c r="B382" s="1">
        <v>378</v>
      </c>
      <c r="C382" s="3">
        <f>IF(B382&gt;元金均等方式!$C$4,0,(-(-元金均等方式!$C$5/元金均等方式!$C$4)))</f>
        <v>0</v>
      </c>
      <c r="D382" s="3">
        <f>IF(B382&gt;元金均等方式!$C$4,0,(ISPMT(元金均等方式!$C$3/12,Work!B382-1,元金均等方式!$C$4,-元金均等方式!$C$5)))</f>
        <v>0</v>
      </c>
      <c r="E382" s="3">
        <f t="shared" si="15"/>
        <v>0</v>
      </c>
    </row>
    <row r="383" spans="2:5">
      <c r="B383" s="1">
        <v>379</v>
      </c>
      <c r="C383" s="3">
        <f>IF(B383&gt;元金均等方式!$C$4,0,(-(-元金均等方式!$C$5/元金均等方式!$C$4)))</f>
        <v>0</v>
      </c>
      <c r="D383" s="3">
        <f>IF(B383&gt;元金均等方式!$C$4,0,(ISPMT(元金均等方式!$C$3/12,Work!B383-1,元金均等方式!$C$4,-元金均等方式!$C$5)))</f>
        <v>0</v>
      </c>
      <c r="E383" s="3">
        <f t="shared" si="15"/>
        <v>0</v>
      </c>
    </row>
    <row r="384" spans="2:5">
      <c r="B384" s="1">
        <v>380</v>
      </c>
      <c r="C384" s="3">
        <f>IF(B384&gt;元金均等方式!$C$4,0,(-(-元金均等方式!$C$5/元金均等方式!$C$4)))</f>
        <v>0</v>
      </c>
      <c r="D384" s="3">
        <f>IF(B384&gt;元金均等方式!$C$4,0,(ISPMT(元金均等方式!$C$3/12,Work!B384-1,元金均等方式!$C$4,-元金均等方式!$C$5)))</f>
        <v>0</v>
      </c>
      <c r="E384" s="3">
        <f t="shared" si="15"/>
        <v>0</v>
      </c>
    </row>
    <row r="385" spans="2:5">
      <c r="B385" s="1">
        <v>381</v>
      </c>
      <c r="C385" s="3">
        <f>IF(B385&gt;元金均等方式!$C$4,0,(-(-元金均等方式!$C$5/元金均等方式!$C$4)))</f>
        <v>0</v>
      </c>
      <c r="D385" s="3">
        <f>IF(B385&gt;元金均等方式!$C$4,0,(ISPMT(元金均等方式!$C$3/12,Work!B385-1,元金均等方式!$C$4,-元金均等方式!$C$5)))</f>
        <v>0</v>
      </c>
      <c r="E385" s="3">
        <f t="shared" si="15"/>
        <v>0</v>
      </c>
    </row>
    <row r="386" spans="2:5">
      <c r="B386" s="1">
        <v>382</v>
      </c>
      <c r="C386" s="3">
        <f>IF(B386&gt;元金均等方式!$C$4,0,(-(-元金均等方式!$C$5/元金均等方式!$C$4)))</f>
        <v>0</v>
      </c>
      <c r="D386" s="3">
        <f>IF(B386&gt;元金均等方式!$C$4,0,(ISPMT(元金均等方式!$C$3/12,Work!B386-1,元金均等方式!$C$4,-元金均等方式!$C$5)))</f>
        <v>0</v>
      </c>
      <c r="E386" s="3">
        <f t="shared" si="15"/>
        <v>0</v>
      </c>
    </row>
    <row r="387" spans="2:5">
      <c r="B387" s="1">
        <v>383</v>
      </c>
      <c r="C387" s="3">
        <f>IF(B387&gt;元金均等方式!$C$4,0,(-(-元金均等方式!$C$5/元金均等方式!$C$4)))</f>
        <v>0</v>
      </c>
      <c r="D387" s="3">
        <f>IF(B387&gt;元金均等方式!$C$4,0,(ISPMT(元金均等方式!$C$3/12,Work!B387-1,元金均等方式!$C$4,-元金均等方式!$C$5)))</f>
        <v>0</v>
      </c>
      <c r="E387" s="3">
        <f t="shared" si="15"/>
        <v>0</v>
      </c>
    </row>
    <row r="388" spans="2:5">
      <c r="B388" s="1">
        <v>384</v>
      </c>
      <c r="C388" s="3">
        <f>IF(B388&gt;元金均等方式!$C$4,0,(-(-元金均等方式!$C$5/元金均等方式!$C$4)))</f>
        <v>0</v>
      </c>
      <c r="D388" s="3">
        <f>IF(B388&gt;元金均等方式!$C$4,0,(ISPMT(元金均等方式!$C$3/12,Work!B388-1,元金均等方式!$C$4,-元金均等方式!$C$5)))</f>
        <v>0</v>
      </c>
      <c r="E388" s="3">
        <f t="shared" si="15"/>
        <v>0</v>
      </c>
    </row>
    <row r="389" spans="2:5">
      <c r="B389" s="1">
        <v>385</v>
      </c>
      <c r="C389" s="3">
        <f>IF(B389&gt;元金均等方式!$C$4,0,(-(-元金均等方式!$C$5/元金均等方式!$C$4)))</f>
        <v>0</v>
      </c>
      <c r="D389" s="3">
        <f>IF(B389&gt;元金均等方式!$C$4,0,(ISPMT(元金均等方式!$C$3/12,Work!B389-1,元金均等方式!$C$4,-元金均等方式!$C$5)))</f>
        <v>0</v>
      </c>
      <c r="E389" s="3">
        <f t="shared" si="15"/>
        <v>0</v>
      </c>
    </row>
    <row r="390" spans="2:5">
      <c r="B390" s="1">
        <v>386</v>
      </c>
      <c r="C390" s="3">
        <f>IF(B390&gt;元金均等方式!$C$4,0,(-(-元金均等方式!$C$5/元金均等方式!$C$4)))</f>
        <v>0</v>
      </c>
      <c r="D390" s="3">
        <f>IF(B390&gt;元金均等方式!$C$4,0,(ISPMT(元金均等方式!$C$3/12,Work!B390-1,元金均等方式!$C$4,-元金均等方式!$C$5)))</f>
        <v>0</v>
      </c>
      <c r="E390" s="3">
        <f t="shared" ref="E390:E453" si="16">ROUNDDOWN(C390+D390,0)</f>
        <v>0</v>
      </c>
    </row>
    <row r="391" spans="2:5">
      <c r="B391" s="1">
        <v>387</v>
      </c>
      <c r="C391" s="3">
        <f>IF(B391&gt;元金均等方式!$C$4,0,(-(-元金均等方式!$C$5/元金均等方式!$C$4)))</f>
        <v>0</v>
      </c>
      <c r="D391" s="3">
        <f>IF(B391&gt;元金均等方式!$C$4,0,(ISPMT(元金均等方式!$C$3/12,Work!B391-1,元金均等方式!$C$4,-元金均等方式!$C$5)))</f>
        <v>0</v>
      </c>
      <c r="E391" s="3">
        <f t="shared" si="16"/>
        <v>0</v>
      </c>
    </row>
    <row r="392" spans="2:5">
      <c r="B392" s="1">
        <v>388</v>
      </c>
      <c r="C392" s="3">
        <f>IF(B392&gt;元金均等方式!$C$4,0,(-(-元金均等方式!$C$5/元金均等方式!$C$4)))</f>
        <v>0</v>
      </c>
      <c r="D392" s="3">
        <f>IF(B392&gt;元金均等方式!$C$4,0,(ISPMT(元金均等方式!$C$3/12,Work!B392-1,元金均等方式!$C$4,-元金均等方式!$C$5)))</f>
        <v>0</v>
      </c>
      <c r="E392" s="3">
        <f t="shared" si="16"/>
        <v>0</v>
      </c>
    </row>
    <row r="393" spans="2:5">
      <c r="B393" s="1">
        <v>389</v>
      </c>
      <c r="C393" s="3">
        <f>IF(B393&gt;元金均等方式!$C$4,0,(-(-元金均等方式!$C$5/元金均等方式!$C$4)))</f>
        <v>0</v>
      </c>
      <c r="D393" s="3">
        <f>IF(B393&gt;元金均等方式!$C$4,0,(ISPMT(元金均等方式!$C$3/12,Work!B393-1,元金均等方式!$C$4,-元金均等方式!$C$5)))</f>
        <v>0</v>
      </c>
      <c r="E393" s="3">
        <f t="shared" si="16"/>
        <v>0</v>
      </c>
    </row>
    <row r="394" spans="2:5">
      <c r="B394" s="1">
        <v>390</v>
      </c>
      <c r="C394" s="3">
        <f>IF(B394&gt;元金均等方式!$C$4,0,(-(-元金均等方式!$C$5/元金均等方式!$C$4)))</f>
        <v>0</v>
      </c>
      <c r="D394" s="3">
        <f>IF(B394&gt;元金均等方式!$C$4,0,(ISPMT(元金均等方式!$C$3/12,Work!B394-1,元金均等方式!$C$4,-元金均等方式!$C$5)))</f>
        <v>0</v>
      </c>
      <c r="E394" s="3">
        <f t="shared" si="16"/>
        <v>0</v>
      </c>
    </row>
    <row r="395" spans="2:5">
      <c r="B395" s="1">
        <v>391</v>
      </c>
      <c r="C395" s="3">
        <f>IF(B395&gt;元金均等方式!$C$4,0,(-(-元金均等方式!$C$5/元金均等方式!$C$4)))</f>
        <v>0</v>
      </c>
      <c r="D395" s="3">
        <f>IF(B395&gt;元金均等方式!$C$4,0,(ISPMT(元金均等方式!$C$3/12,Work!B395-1,元金均等方式!$C$4,-元金均等方式!$C$5)))</f>
        <v>0</v>
      </c>
      <c r="E395" s="3">
        <f t="shared" si="16"/>
        <v>0</v>
      </c>
    </row>
    <row r="396" spans="2:5">
      <c r="B396" s="1">
        <v>392</v>
      </c>
      <c r="C396" s="3">
        <f>IF(B396&gt;元金均等方式!$C$4,0,(-(-元金均等方式!$C$5/元金均等方式!$C$4)))</f>
        <v>0</v>
      </c>
      <c r="D396" s="3">
        <f>IF(B396&gt;元金均等方式!$C$4,0,(ISPMT(元金均等方式!$C$3/12,Work!B396-1,元金均等方式!$C$4,-元金均等方式!$C$5)))</f>
        <v>0</v>
      </c>
      <c r="E396" s="3">
        <f t="shared" si="16"/>
        <v>0</v>
      </c>
    </row>
    <row r="397" spans="2:5">
      <c r="B397" s="1">
        <v>393</v>
      </c>
      <c r="C397" s="3">
        <f>IF(B397&gt;元金均等方式!$C$4,0,(-(-元金均等方式!$C$5/元金均等方式!$C$4)))</f>
        <v>0</v>
      </c>
      <c r="D397" s="3">
        <f>IF(B397&gt;元金均等方式!$C$4,0,(ISPMT(元金均等方式!$C$3/12,Work!B397-1,元金均等方式!$C$4,-元金均等方式!$C$5)))</f>
        <v>0</v>
      </c>
      <c r="E397" s="3">
        <f t="shared" si="16"/>
        <v>0</v>
      </c>
    </row>
    <row r="398" spans="2:5">
      <c r="B398" s="1">
        <v>394</v>
      </c>
      <c r="C398" s="3">
        <f>IF(B398&gt;元金均等方式!$C$4,0,(-(-元金均等方式!$C$5/元金均等方式!$C$4)))</f>
        <v>0</v>
      </c>
      <c r="D398" s="3">
        <f>IF(B398&gt;元金均等方式!$C$4,0,(ISPMT(元金均等方式!$C$3/12,Work!B398-1,元金均等方式!$C$4,-元金均等方式!$C$5)))</f>
        <v>0</v>
      </c>
      <c r="E398" s="3">
        <f t="shared" si="16"/>
        <v>0</v>
      </c>
    </row>
    <row r="399" spans="2:5">
      <c r="B399" s="1">
        <v>395</v>
      </c>
      <c r="C399" s="3">
        <f>IF(B399&gt;元金均等方式!$C$4,0,(-(-元金均等方式!$C$5/元金均等方式!$C$4)))</f>
        <v>0</v>
      </c>
      <c r="D399" s="3">
        <f>IF(B399&gt;元金均等方式!$C$4,0,(ISPMT(元金均等方式!$C$3/12,Work!B399-1,元金均等方式!$C$4,-元金均等方式!$C$5)))</f>
        <v>0</v>
      </c>
      <c r="E399" s="3">
        <f t="shared" si="16"/>
        <v>0</v>
      </c>
    </row>
    <row r="400" spans="2:5">
      <c r="B400" s="1">
        <v>396</v>
      </c>
      <c r="C400" s="3">
        <f>IF(B400&gt;元金均等方式!$C$4,0,(-(-元金均等方式!$C$5/元金均等方式!$C$4)))</f>
        <v>0</v>
      </c>
      <c r="D400" s="3">
        <f>IF(B400&gt;元金均等方式!$C$4,0,(ISPMT(元金均等方式!$C$3/12,Work!B400-1,元金均等方式!$C$4,-元金均等方式!$C$5)))</f>
        <v>0</v>
      </c>
      <c r="E400" s="3">
        <f t="shared" si="16"/>
        <v>0</v>
      </c>
    </row>
    <row r="401" spans="2:5">
      <c r="B401" s="1">
        <v>397</v>
      </c>
      <c r="C401" s="3">
        <f>IF(B401&gt;元金均等方式!$C$4,0,(-(-元金均等方式!$C$5/元金均等方式!$C$4)))</f>
        <v>0</v>
      </c>
      <c r="D401" s="3">
        <f>IF(B401&gt;元金均等方式!$C$4,0,(ISPMT(元金均等方式!$C$3/12,Work!B401-1,元金均等方式!$C$4,-元金均等方式!$C$5)))</f>
        <v>0</v>
      </c>
      <c r="E401" s="3">
        <f t="shared" si="16"/>
        <v>0</v>
      </c>
    </row>
    <row r="402" spans="2:5">
      <c r="B402" s="1">
        <v>398</v>
      </c>
      <c r="C402" s="3">
        <f>IF(B402&gt;元金均等方式!$C$4,0,(-(-元金均等方式!$C$5/元金均等方式!$C$4)))</f>
        <v>0</v>
      </c>
      <c r="D402" s="3">
        <f>IF(B402&gt;元金均等方式!$C$4,0,(ISPMT(元金均等方式!$C$3/12,Work!B402-1,元金均等方式!$C$4,-元金均等方式!$C$5)))</f>
        <v>0</v>
      </c>
      <c r="E402" s="3">
        <f t="shared" si="16"/>
        <v>0</v>
      </c>
    </row>
    <row r="403" spans="2:5">
      <c r="B403" s="1">
        <v>399</v>
      </c>
      <c r="C403" s="3">
        <f>IF(B403&gt;元金均等方式!$C$4,0,(-(-元金均等方式!$C$5/元金均等方式!$C$4)))</f>
        <v>0</v>
      </c>
      <c r="D403" s="3">
        <f>IF(B403&gt;元金均等方式!$C$4,0,(ISPMT(元金均等方式!$C$3/12,Work!B403-1,元金均等方式!$C$4,-元金均等方式!$C$5)))</f>
        <v>0</v>
      </c>
      <c r="E403" s="3">
        <f t="shared" si="16"/>
        <v>0</v>
      </c>
    </row>
    <row r="404" spans="2:5">
      <c r="B404" s="1">
        <v>400</v>
      </c>
      <c r="C404" s="3">
        <f>IF(B404&gt;元金均等方式!$C$4,0,(-(-元金均等方式!$C$5/元金均等方式!$C$4)))</f>
        <v>0</v>
      </c>
      <c r="D404" s="3">
        <f>IF(B404&gt;元金均等方式!$C$4,0,(ISPMT(元金均等方式!$C$3/12,Work!B404-1,元金均等方式!$C$4,-元金均等方式!$C$5)))</f>
        <v>0</v>
      </c>
      <c r="E404" s="3">
        <f t="shared" si="16"/>
        <v>0</v>
      </c>
    </row>
    <row r="405" spans="2:5">
      <c r="B405" s="1">
        <v>401</v>
      </c>
      <c r="C405" s="3">
        <f>IF(B405&gt;元金均等方式!$C$4,0,(-(-元金均等方式!$C$5/元金均等方式!$C$4)))</f>
        <v>0</v>
      </c>
      <c r="D405" s="3">
        <f>IF(B405&gt;元金均等方式!$C$4,0,(ISPMT(元金均等方式!$C$3/12,Work!B405-1,元金均等方式!$C$4,-元金均等方式!$C$5)))</f>
        <v>0</v>
      </c>
      <c r="E405" s="3">
        <f t="shared" si="16"/>
        <v>0</v>
      </c>
    </row>
    <row r="406" spans="2:5">
      <c r="B406" s="1">
        <v>402</v>
      </c>
      <c r="C406" s="3">
        <f>IF(B406&gt;元金均等方式!$C$4,0,(-(-元金均等方式!$C$5/元金均等方式!$C$4)))</f>
        <v>0</v>
      </c>
      <c r="D406" s="3">
        <f>IF(B406&gt;元金均等方式!$C$4,0,(ISPMT(元金均等方式!$C$3/12,Work!B406-1,元金均等方式!$C$4,-元金均等方式!$C$5)))</f>
        <v>0</v>
      </c>
      <c r="E406" s="3">
        <f t="shared" si="16"/>
        <v>0</v>
      </c>
    </row>
    <row r="407" spans="2:5">
      <c r="B407" s="1">
        <v>403</v>
      </c>
      <c r="C407" s="3">
        <f>IF(B407&gt;元金均等方式!$C$4,0,(-(-元金均等方式!$C$5/元金均等方式!$C$4)))</f>
        <v>0</v>
      </c>
      <c r="D407" s="3">
        <f>IF(B407&gt;元金均等方式!$C$4,0,(ISPMT(元金均等方式!$C$3/12,Work!B407-1,元金均等方式!$C$4,-元金均等方式!$C$5)))</f>
        <v>0</v>
      </c>
      <c r="E407" s="3">
        <f t="shared" si="16"/>
        <v>0</v>
      </c>
    </row>
    <row r="408" spans="2:5">
      <c r="B408" s="1">
        <v>404</v>
      </c>
      <c r="C408" s="3">
        <f>IF(B408&gt;元金均等方式!$C$4,0,(-(-元金均等方式!$C$5/元金均等方式!$C$4)))</f>
        <v>0</v>
      </c>
      <c r="D408" s="3">
        <f>IF(B408&gt;元金均等方式!$C$4,0,(ISPMT(元金均等方式!$C$3/12,Work!B408-1,元金均等方式!$C$4,-元金均等方式!$C$5)))</f>
        <v>0</v>
      </c>
      <c r="E408" s="3">
        <f t="shared" si="16"/>
        <v>0</v>
      </c>
    </row>
    <row r="409" spans="2:5">
      <c r="B409" s="1">
        <v>405</v>
      </c>
      <c r="C409" s="3">
        <f>IF(B409&gt;元金均等方式!$C$4,0,(-(-元金均等方式!$C$5/元金均等方式!$C$4)))</f>
        <v>0</v>
      </c>
      <c r="D409" s="3">
        <f>IF(B409&gt;元金均等方式!$C$4,0,(ISPMT(元金均等方式!$C$3/12,Work!B409-1,元金均等方式!$C$4,-元金均等方式!$C$5)))</f>
        <v>0</v>
      </c>
      <c r="E409" s="3">
        <f t="shared" si="16"/>
        <v>0</v>
      </c>
    </row>
    <row r="410" spans="2:5">
      <c r="B410" s="1">
        <v>406</v>
      </c>
      <c r="C410" s="3">
        <f>IF(B410&gt;元金均等方式!$C$4,0,(-(-元金均等方式!$C$5/元金均等方式!$C$4)))</f>
        <v>0</v>
      </c>
      <c r="D410" s="3">
        <f>IF(B410&gt;元金均等方式!$C$4,0,(ISPMT(元金均等方式!$C$3/12,Work!B410-1,元金均等方式!$C$4,-元金均等方式!$C$5)))</f>
        <v>0</v>
      </c>
      <c r="E410" s="3">
        <f t="shared" si="16"/>
        <v>0</v>
      </c>
    </row>
    <row r="411" spans="2:5">
      <c r="B411" s="1">
        <v>407</v>
      </c>
      <c r="C411" s="3">
        <f>IF(B411&gt;元金均等方式!$C$4,0,(-(-元金均等方式!$C$5/元金均等方式!$C$4)))</f>
        <v>0</v>
      </c>
      <c r="D411" s="3">
        <f>IF(B411&gt;元金均等方式!$C$4,0,(ISPMT(元金均等方式!$C$3/12,Work!B411-1,元金均等方式!$C$4,-元金均等方式!$C$5)))</f>
        <v>0</v>
      </c>
      <c r="E411" s="3">
        <f t="shared" si="16"/>
        <v>0</v>
      </c>
    </row>
    <row r="412" spans="2:5">
      <c r="B412" s="1">
        <v>408</v>
      </c>
      <c r="C412" s="3">
        <f>IF(B412&gt;元金均等方式!$C$4,0,(-(-元金均等方式!$C$5/元金均等方式!$C$4)))</f>
        <v>0</v>
      </c>
      <c r="D412" s="3">
        <f>IF(B412&gt;元金均等方式!$C$4,0,(ISPMT(元金均等方式!$C$3/12,Work!B412-1,元金均等方式!$C$4,-元金均等方式!$C$5)))</f>
        <v>0</v>
      </c>
      <c r="E412" s="3">
        <f t="shared" si="16"/>
        <v>0</v>
      </c>
    </row>
    <row r="413" spans="2:5">
      <c r="B413" s="1">
        <v>409</v>
      </c>
      <c r="C413" s="3">
        <f>IF(B413&gt;元金均等方式!$C$4,0,(-(-元金均等方式!$C$5/元金均等方式!$C$4)))</f>
        <v>0</v>
      </c>
      <c r="D413" s="3">
        <f>IF(B413&gt;元金均等方式!$C$4,0,(ISPMT(元金均等方式!$C$3/12,Work!B413-1,元金均等方式!$C$4,-元金均等方式!$C$5)))</f>
        <v>0</v>
      </c>
      <c r="E413" s="3">
        <f t="shared" si="16"/>
        <v>0</v>
      </c>
    </row>
    <row r="414" spans="2:5">
      <c r="B414" s="1">
        <v>410</v>
      </c>
      <c r="C414" s="3">
        <f>IF(B414&gt;元金均等方式!$C$4,0,(-(-元金均等方式!$C$5/元金均等方式!$C$4)))</f>
        <v>0</v>
      </c>
      <c r="D414" s="3">
        <f>IF(B414&gt;元金均等方式!$C$4,0,(ISPMT(元金均等方式!$C$3/12,Work!B414-1,元金均等方式!$C$4,-元金均等方式!$C$5)))</f>
        <v>0</v>
      </c>
      <c r="E414" s="3">
        <f t="shared" si="16"/>
        <v>0</v>
      </c>
    </row>
    <row r="415" spans="2:5">
      <c r="B415" s="1">
        <v>411</v>
      </c>
      <c r="C415" s="3">
        <f>IF(B415&gt;元金均等方式!$C$4,0,(-(-元金均等方式!$C$5/元金均等方式!$C$4)))</f>
        <v>0</v>
      </c>
      <c r="D415" s="3">
        <f>IF(B415&gt;元金均等方式!$C$4,0,(ISPMT(元金均等方式!$C$3/12,Work!B415-1,元金均等方式!$C$4,-元金均等方式!$C$5)))</f>
        <v>0</v>
      </c>
      <c r="E415" s="3">
        <f t="shared" si="16"/>
        <v>0</v>
      </c>
    </row>
    <row r="416" spans="2:5">
      <c r="B416" s="1">
        <v>412</v>
      </c>
      <c r="C416" s="3">
        <f>IF(B416&gt;元金均等方式!$C$4,0,(-(-元金均等方式!$C$5/元金均等方式!$C$4)))</f>
        <v>0</v>
      </c>
      <c r="D416" s="3">
        <f>IF(B416&gt;元金均等方式!$C$4,0,(ISPMT(元金均等方式!$C$3/12,Work!B416-1,元金均等方式!$C$4,-元金均等方式!$C$5)))</f>
        <v>0</v>
      </c>
      <c r="E416" s="3">
        <f t="shared" si="16"/>
        <v>0</v>
      </c>
    </row>
    <row r="417" spans="2:5">
      <c r="B417" s="1">
        <v>413</v>
      </c>
      <c r="C417" s="3">
        <f>IF(B417&gt;元金均等方式!$C$4,0,(-(-元金均等方式!$C$5/元金均等方式!$C$4)))</f>
        <v>0</v>
      </c>
      <c r="D417" s="3">
        <f>IF(B417&gt;元金均等方式!$C$4,0,(ISPMT(元金均等方式!$C$3/12,Work!B417-1,元金均等方式!$C$4,-元金均等方式!$C$5)))</f>
        <v>0</v>
      </c>
      <c r="E417" s="3">
        <f t="shared" si="16"/>
        <v>0</v>
      </c>
    </row>
    <row r="418" spans="2:5">
      <c r="B418" s="1">
        <v>414</v>
      </c>
      <c r="C418" s="3">
        <f>IF(B418&gt;元金均等方式!$C$4,0,(-(-元金均等方式!$C$5/元金均等方式!$C$4)))</f>
        <v>0</v>
      </c>
      <c r="D418" s="3">
        <f>IF(B418&gt;元金均等方式!$C$4,0,(ISPMT(元金均等方式!$C$3/12,Work!B418-1,元金均等方式!$C$4,-元金均等方式!$C$5)))</f>
        <v>0</v>
      </c>
      <c r="E418" s="3">
        <f t="shared" si="16"/>
        <v>0</v>
      </c>
    </row>
    <row r="419" spans="2:5">
      <c r="B419" s="1">
        <v>415</v>
      </c>
      <c r="C419" s="3">
        <f>IF(B419&gt;元金均等方式!$C$4,0,(-(-元金均等方式!$C$5/元金均等方式!$C$4)))</f>
        <v>0</v>
      </c>
      <c r="D419" s="3">
        <f>IF(B419&gt;元金均等方式!$C$4,0,(ISPMT(元金均等方式!$C$3/12,Work!B419-1,元金均等方式!$C$4,-元金均等方式!$C$5)))</f>
        <v>0</v>
      </c>
      <c r="E419" s="3">
        <f t="shared" si="16"/>
        <v>0</v>
      </c>
    </row>
    <row r="420" spans="2:5">
      <c r="B420" s="1">
        <v>416</v>
      </c>
      <c r="C420" s="3">
        <f>IF(B420&gt;元金均等方式!$C$4,0,(-(-元金均等方式!$C$5/元金均等方式!$C$4)))</f>
        <v>0</v>
      </c>
      <c r="D420" s="3">
        <f>IF(B420&gt;元金均等方式!$C$4,0,(ISPMT(元金均等方式!$C$3/12,Work!B420-1,元金均等方式!$C$4,-元金均等方式!$C$5)))</f>
        <v>0</v>
      </c>
      <c r="E420" s="3">
        <f t="shared" si="16"/>
        <v>0</v>
      </c>
    </row>
    <row r="421" spans="2:5">
      <c r="B421" s="1">
        <v>417</v>
      </c>
      <c r="C421" s="3">
        <f>IF(B421&gt;元金均等方式!$C$4,0,(-(-元金均等方式!$C$5/元金均等方式!$C$4)))</f>
        <v>0</v>
      </c>
      <c r="D421" s="3">
        <f>IF(B421&gt;元金均等方式!$C$4,0,(ISPMT(元金均等方式!$C$3/12,Work!B421-1,元金均等方式!$C$4,-元金均等方式!$C$5)))</f>
        <v>0</v>
      </c>
      <c r="E421" s="3">
        <f t="shared" si="16"/>
        <v>0</v>
      </c>
    </row>
    <row r="422" spans="2:5">
      <c r="B422" s="1">
        <v>418</v>
      </c>
      <c r="C422" s="3">
        <f>IF(B422&gt;元金均等方式!$C$4,0,(-(-元金均等方式!$C$5/元金均等方式!$C$4)))</f>
        <v>0</v>
      </c>
      <c r="D422" s="3">
        <f>IF(B422&gt;元金均等方式!$C$4,0,(ISPMT(元金均等方式!$C$3/12,Work!B422-1,元金均等方式!$C$4,-元金均等方式!$C$5)))</f>
        <v>0</v>
      </c>
      <c r="E422" s="3">
        <f t="shared" si="16"/>
        <v>0</v>
      </c>
    </row>
    <row r="423" spans="2:5">
      <c r="B423" s="1">
        <v>419</v>
      </c>
      <c r="C423" s="3">
        <f>IF(B423&gt;元金均等方式!$C$4,0,(-(-元金均等方式!$C$5/元金均等方式!$C$4)))</f>
        <v>0</v>
      </c>
      <c r="D423" s="3">
        <f>IF(B423&gt;元金均等方式!$C$4,0,(ISPMT(元金均等方式!$C$3/12,Work!B423-1,元金均等方式!$C$4,-元金均等方式!$C$5)))</f>
        <v>0</v>
      </c>
      <c r="E423" s="3">
        <f t="shared" si="16"/>
        <v>0</v>
      </c>
    </row>
    <row r="424" spans="2:5">
      <c r="B424" s="1">
        <v>420</v>
      </c>
      <c r="C424" s="3">
        <f>IF(B424&gt;元金均等方式!$C$4,0,(-(-元金均等方式!$C$5/元金均等方式!$C$4)))</f>
        <v>0</v>
      </c>
      <c r="D424" s="3">
        <f>IF(B424&gt;元金均等方式!$C$4,0,(ISPMT(元金均等方式!$C$3/12,Work!B424-1,元金均等方式!$C$4,-元金均等方式!$C$5)))</f>
        <v>0</v>
      </c>
      <c r="E424" s="3">
        <f t="shared" si="16"/>
        <v>0</v>
      </c>
    </row>
    <row r="425" spans="2:5">
      <c r="B425" s="1">
        <v>421</v>
      </c>
      <c r="C425" s="3">
        <f>IF(B425&gt;元金均等方式!$C$4,0,(-(-元金均等方式!$C$5/元金均等方式!$C$4)))</f>
        <v>0</v>
      </c>
      <c r="D425" s="3">
        <f>IF(B425&gt;元金均等方式!$C$4,0,(ISPMT(元金均等方式!$C$3/12,Work!B425-1,元金均等方式!$C$4,-元金均等方式!$C$5)))</f>
        <v>0</v>
      </c>
      <c r="E425" s="3">
        <f t="shared" si="16"/>
        <v>0</v>
      </c>
    </row>
    <row r="426" spans="2:5">
      <c r="B426" s="1">
        <v>422</v>
      </c>
      <c r="C426" s="3">
        <f>IF(B426&gt;元金均等方式!$C$4,0,(-(-元金均等方式!$C$5/元金均等方式!$C$4)))</f>
        <v>0</v>
      </c>
      <c r="D426" s="3">
        <f>IF(B426&gt;元金均等方式!$C$4,0,(ISPMT(元金均等方式!$C$3/12,Work!B426-1,元金均等方式!$C$4,-元金均等方式!$C$5)))</f>
        <v>0</v>
      </c>
      <c r="E426" s="3">
        <f t="shared" si="16"/>
        <v>0</v>
      </c>
    </row>
    <row r="427" spans="2:5">
      <c r="B427" s="1">
        <v>423</v>
      </c>
      <c r="C427" s="3">
        <f>IF(B427&gt;元金均等方式!$C$4,0,(-(-元金均等方式!$C$5/元金均等方式!$C$4)))</f>
        <v>0</v>
      </c>
      <c r="D427" s="3">
        <f>IF(B427&gt;元金均等方式!$C$4,0,(ISPMT(元金均等方式!$C$3/12,Work!B427-1,元金均等方式!$C$4,-元金均等方式!$C$5)))</f>
        <v>0</v>
      </c>
      <c r="E427" s="3">
        <f t="shared" si="16"/>
        <v>0</v>
      </c>
    </row>
    <row r="428" spans="2:5">
      <c r="B428" s="1">
        <v>424</v>
      </c>
      <c r="C428" s="3">
        <f>IF(B428&gt;元金均等方式!$C$4,0,(-(-元金均等方式!$C$5/元金均等方式!$C$4)))</f>
        <v>0</v>
      </c>
      <c r="D428" s="3">
        <f>IF(B428&gt;元金均等方式!$C$4,0,(ISPMT(元金均等方式!$C$3/12,Work!B428-1,元金均等方式!$C$4,-元金均等方式!$C$5)))</f>
        <v>0</v>
      </c>
      <c r="E428" s="3">
        <f t="shared" si="16"/>
        <v>0</v>
      </c>
    </row>
    <row r="429" spans="2:5">
      <c r="B429" s="1">
        <v>425</v>
      </c>
      <c r="C429" s="3">
        <f>IF(B429&gt;元金均等方式!$C$4,0,(-(-元金均等方式!$C$5/元金均等方式!$C$4)))</f>
        <v>0</v>
      </c>
      <c r="D429" s="3">
        <f>IF(B429&gt;元金均等方式!$C$4,0,(ISPMT(元金均等方式!$C$3/12,Work!B429-1,元金均等方式!$C$4,-元金均等方式!$C$5)))</f>
        <v>0</v>
      </c>
      <c r="E429" s="3">
        <f t="shared" si="16"/>
        <v>0</v>
      </c>
    </row>
    <row r="430" spans="2:5">
      <c r="B430" s="1">
        <v>426</v>
      </c>
      <c r="C430" s="3">
        <f>IF(B430&gt;元金均等方式!$C$4,0,(-(-元金均等方式!$C$5/元金均等方式!$C$4)))</f>
        <v>0</v>
      </c>
      <c r="D430" s="3">
        <f>IF(B430&gt;元金均等方式!$C$4,0,(ISPMT(元金均等方式!$C$3/12,Work!B430-1,元金均等方式!$C$4,-元金均等方式!$C$5)))</f>
        <v>0</v>
      </c>
      <c r="E430" s="3">
        <f t="shared" si="16"/>
        <v>0</v>
      </c>
    </row>
    <row r="431" spans="2:5">
      <c r="B431" s="1">
        <v>427</v>
      </c>
      <c r="C431" s="3">
        <f>IF(B431&gt;元金均等方式!$C$4,0,(-(-元金均等方式!$C$5/元金均等方式!$C$4)))</f>
        <v>0</v>
      </c>
      <c r="D431" s="3">
        <f>IF(B431&gt;元金均等方式!$C$4,0,(ISPMT(元金均等方式!$C$3/12,Work!B431-1,元金均等方式!$C$4,-元金均等方式!$C$5)))</f>
        <v>0</v>
      </c>
      <c r="E431" s="3">
        <f t="shared" si="16"/>
        <v>0</v>
      </c>
    </row>
    <row r="432" spans="2:5">
      <c r="B432" s="1">
        <v>428</v>
      </c>
      <c r="C432" s="3">
        <f>IF(B432&gt;元金均等方式!$C$4,0,(-(-元金均等方式!$C$5/元金均等方式!$C$4)))</f>
        <v>0</v>
      </c>
      <c r="D432" s="3">
        <f>IF(B432&gt;元金均等方式!$C$4,0,(ISPMT(元金均等方式!$C$3/12,Work!B432-1,元金均等方式!$C$4,-元金均等方式!$C$5)))</f>
        <v>0</v>
      </c>
      <c r="E432" s="3">
        <f t="shared" si="16"/>
        <v>0</v>
      </c>
    </row>
    <row r="433" spans="2:5">
      <c r="B433" s="1">
        <v>429</v>
      </c>
      <c r="C433" s="3">
        <f>IF(B433&gt;元金均等方式!$C$4,0,(-(-元金均等方式!$C$5/元金均等方式!$C$4)))</f>
        <v>0</v>
      </c>
      <c r="D433" s="3">
        <f>IF(B433&gt;元金均等方式!$C$4,0,(ISPMT(元金均等方式!$C$3/12,Work!B433-1,元金均等方式!$C$4,-元金均等方式!$C$5)))</f>
        <v>0</v>
      </c>
      <c r="E433" s="3">
        <f t="shared" si="16"/>
        <v>0</v>
      </c>
    </row>
    <row r="434" spans="2:5">
      <c r="B434" s="1">
        <v>430</v>
      </c>
      <c r="C434" s="3">
        <f>IF(B434&gt;元金均等方式!$C$4,0,(-(-元金均等方式!$C$5/元金均等方式!$C$4)))</f>
        <v>0</v>
      </c>
      <c r="D434" s="3">
        <f>IF(B434&gt;元金均等方式!$C$4,0,(ISPMT(元金均等方式!$C$3/12,Work!B434-1,元金均等方式!$C$4,-元金均等方式!$C$5)))</f>
        <v>0</v>
      </c>
      <c r="E434" s="3">
        <f t="shared" si="16"/>
        <v>0</v>
      </c>
    </row>
    <row r="435" spans="2:5">
      <c r="B435" s="1">
        <v>431</v>
      </c>
      <c r="C435" s="3">
        <f>IF(B435&gt;元金均等方式!$C$4,0,(-(-元金均等方式!$C$5/元金均等方式!$C$4)))</f>
        <v>0</v>
      </c>
      <c r="D435" s="3">
        <f>IF(B435&gt;元金均等方式!$C$4,0,(ISPMT(元金均等方式!$C$3/12,Work!B435-1,元金均等方式!$C$4,-元金均等方式!$C$5)))</f>
        <v>0</v>
      </c>
      <c r="E435" s="3">
        <f t="shared" si="16"/>
        <v>0</v>
      </c>
    </row>
    <row r="436" spans="2:5">
      <c r="B436" s="1">
        <v>432</v>
      </c>
      <c r="C436" s="3">
        <f>IF(B436&gt;元金均等方式!$C$4,0,(-(-元金均等方式!$C$5/元金均等方式!$C$4)))</f>
        <v>0</v>
      </c>
      <c r="D436" s="3">
        <f>IF(B436&gt;元金均等方式!$C$4,0,(ISPMT(元金均等方式!$C$3/12,Work!B436-1,元金均等方式!$C$4,-元金均等方式!$C$5)))</f>
        <v>0</v>
      </c>
      <c r="E436" s="3">
        <f t="shared" si="16"/>
        <v>0</v>
      </c>
    </row>
    <row r="437" spans="2:5">
      <c r="B437" s="1">
        <v>433</v>
      </c>
      <c r="C437" s="3">
        <f>IF(B437&gt;元金均等方式!$C$4,0,(-(-元金均等方式!$C$5/元金均等方式!$C$4)))</f>
        <v>0</v>
      </c>
      <c r="D437" s="3">
        <f>IF(B437&gt;元金均等方式!$C$4,0,(ISPMT(元金均等方式!$C$3/12,Work!B437-1,元金均等方式!$C$4,-元金均等方式!$C$5)))</f>
        <v>0</v>
      </c>
      <c r="E437" s="3">
        <f t="shared" si="16"/>
        <v>0</v>
      </c>
    </row>
    <row r="438" spans="2:5">
      <c r="B438" s="1">
        <v>434</v>
      </c>
      <c r="C438" s="3">
        <f>IF(B438&gt;元金均等方式!$C$4,0,(-(-元金均等方式!$C$5/元金均等方式!$C$4)))</f>
        <v>0</v>
      </c>
      <c r="D438" s="3">
        <f>IF(B438&gt;元金均等方式!$C$4,0,(ISPMT(元金均等方式!$C$3/12,Work!B438-1,元金均等方式!$C$4,-元金均等方式!$C$5)))</f>
        <v>0</v>
      </c>
      <c r="E438" s="3">
        <f t="shared" si="16"/>
        <v>0</v>
      </c>
    </row>
    <row r="439" spans="2:5">
      <c r="B439" s="1">
        <v>435</v>
      </c>
      <c r="C439" s="3">
        <f>IF(B439&gt;元金均等方式!$C$4,0,(-(-元金均等方式!$C$5/元金均等方式!$C$4)))</f>
        <v>0</v>
      </c>
      <c r="D439" s="3">
        <f>IF(B439&gt;元金均等方式!$C$4,0,(ISPMT(元金均等方式!$C$3/12,Work!B439-1,元金均等方式!$C$4,-元金均等方式!$C$5)))</f>
        <v>0</v>
      </c>
      <c r="E439" s="3">
        <f t="shared" si="16"/>
        <v>0</v>
      </c>
    </row>
    <row r="440" spans="2:5">
      <c r="B440" s="1">
        <v>436</v>
      </c>
      <c r="C440" s="3">
        <f>IF(B440&gt;元金均等方式!$C$4,0,(-(-元金均等方式!$C$5/元金均等方式!$C$4)))</f>
        <v>0</v>
      </c>
      <c r="D440" s="3">
        <f>IF(B440&gt;元金均等方式!$C$4,0,(ISPMT(元金均等方式!$C$3/12,Work!B440-1,元金均等方式!$C$4,-元金均等方式!$C$5)))</f>
        <v>0</v>
      </c>
      <c r="E440" s="3">
        <f t="shared" si="16"/>
        <v>0</v>
      </c>
    </row>
    <row r="441" spans="2:5">
      <c r="B441" s="1">
        <v>437</v>
      </c>
      <c r="C441" s="3">
        <f>IF(B441&gt;元金均等方式!$C$4,0,(-(-元金均等方式!$C$5/元金均等方式!$C$4)))</f>
        <v>0</v>
      </c>
      <c r="D441" s="3">
        <f>IF(B441&gt;元金均等方式!$C$4,0,(ISPMT(元金均等方式!$C$3/12,Work!B441-1,元金均等方式!$C$4,-元金均等方式!$C$5)))</f>
        <v>0</v>
      </c>
      <c r="E441" s="3">
        <f t="shared" si="16"/>
        <v>0</v>
      </c>
    </row>
    <row r="442" spans="2:5">
      <c r="B442" s="1">
        <v>438</v>
      </c>
      <c r="C442" s="3">
        <f>IF(B442&gt;元金均等方式!$C$4,0,(-(-元金均等方式!$C$5/元金均等方式!$C$4)))</f>
        <v>0</v>
      </c>
      <c r="D442" s="3">
        <f>IF(B442&gt;元金均等方式!$C$4,0,(ISPMT(元金均等方式!$C$3/12,Work!B442-1,元金均等方式!$C$4,-元金均等方式!$C$5)))</f>
        <v>0</v>
      </c>
      <c r="E442" s="3">
        <f t="shared" si="16"/>
        <v>0</v>
      </c>
    </row>
    <row r="443" spans="2:5">
      <c r="B443" s="1">
        <v>439</v>
      </c>
      <c r="C443" s="3">
        <f>IF(B443&gt;元金均等方式!$C$4,0,(-(-元金均等方式!$C$5/元金均等方式!$C$4)))</f>
        <v>0</v>
      </c>
      <c r="D443" s="3">
        <f>IF(B443&gt;元金均等方式!$C$4,0,(ISPMT(元金均等方式!$C$3/12,Work!B443-1,元金均等方式!$C$4,-元金均等方式!$C$5)))</f>
        <v>0</v>
      </c>
      <c r="E443" s="3">
        <f t="shared" si="16"/>
        <v>0</v>
      </c>
    </row>
    <row r="444" spans="2:5">
      <c r="B444" s="1">
        <v>440</v>
      </c>
      <c r="C444" s="3">
        <f>IF(B444&gt;元金均等方式!$C$4,0,(-(-元金均等方式!$C$5/元金均等方式!$C$4)))</f>
        <v>0</v>
      </c>
      <c r="D444" s="3">
        <f>IF(B444&gt;元金均等方式!$C$4,0,(ISPMT(元金均等方式!$C$3/12,Work!B444-1,元金均等方式!$C$4,-元金均等方式!$C$5)))</f>
        <v>0</v>
      </c>
      <c r="E444" s="3">
        <f t="shared" si="16"/>
        <v>0</v>
      </c>
    </row>
    <row r="445" spans="2:5">
      <c r="B445" s="1">
        <v>441</v>
      </c>
      <c r="C445" s="3">
        <f>IF(B445&gt;元金均等方式!$C$4,0,(-(-元金均等方式!$C$5/元金均等方式!$C$4)))</f>
        <v>0</v>
      </c>
      <c r="D445" s="3">
        <f>IF(B445&gt;元金均等方式!$C$4,0,(ISPMT(元金均等方式!$C$3/12,Work!B445-1,元金均等方式!$C$4,-元金均等方式!$C$5)))</f>
        <v>0</v>
      </c>
      <c r="E445" s="3">
        <f t="shared" si="16"/>
        <v>0</v>
      </c>
    </row>
    <row r="446" spans="2:5">
      <c r="B446" s="1">
        <v>442</v>
      </c>
      <c r="C446" s="3">
        <f>IF(B446&gt;元金均等方式!$C$4,0,(-(-元金均等方式!$C$5/元金均等方式!$C$4)))</f>
        <v>0</v>
      </c>
      <c r="D446" s="3">
        <f>IF(B446&gt;元金均等方式!$C$4,0,(ISPMT(元金均等方式!$C$3/12,Work!B446-1,元金均等方式!$C$4,-元金均等方式!$C$5)))</f>
        <v>0</v>
      </c>
      <c r="E446" s="3">
        <f t="shared" si="16"/>
        <v>0</v>
      </c>
    </row>
    <row r="447" spans="2:5">
      <c r="B447" s="1">
        <v>443</v>
      </c>
      <c r="C447" s="3">
        <f>IF(B447&gt;元金均等方式!$C$4,0,(-(-元金均等方式!$C$5/元金均等方式!$C$4)))</f>
        <v>0</v>
      </c>
      <c r="D447" s="3">
        <f>IF(B447&gt;元金均等方式!$C$4,0,(ISPMT(元金均等方式!$C$3/12,Work!B447-1,元金均等方式!$C$4,-元金均等方式!$C$5)))</f>
        <v>0</v>
      </c>
      <c r="E447" s="3">
        <f t="shared" si="16"/>
        <v>0</v>
      </c>
    </row>
    <row r="448" spans="2:5">
      <c r="B448" s="1">
        <v>444</v>
      </c>
      <c r="C448" s="3">
        <f>IF(B448&gt;元金均等方式!$C$4,0,(-(-元金均等方式!$C$5/元金均等方式!$C$4)))</f>
        <v>0</v>
      </c>
      <c r="D448" s="3">
        <f>IF(B448&gt;元金均等方式!$C$4,0,(ISPMT(元金均等方式!$C$3/12,Work!B448-1,元金均等方式!$C$4,-元金均等方式!$C$5)))</f>
        <v>0</v>
      </c>
      <c r="E448" s="3">
        <f t="shared" si="16"/>
        <v>0</v>
      </c>
    </row>
    <row r="449" spans="2:5">
      <c r="B449" s="1">
        <v>445</v>
      </c>
      <c r="C449" s="3">
        <f>IF(B449&gt;元金均等方式!$C$4,0,(-(-元金均等方式!$C$5/元金均等方式!$C$4)))</f>
        <v>0</v>
      </c>
      <c r="D449" s="3">
        <f>IF(B449&gt;元金均等方式!$C$4,0,(ISPMT(元金均等方式!$C$3/12,Work!B449-1,元金均等方式!$C$4,-元金均等方式!$C$5)))</f>
        <v>0</v>
      </c>
      <c r="E449" s="3">
        <f t="shared" si="16"/>
        <v>0</v>
      </c>
    </row>
    <row r="450" spans="2:5">
      <c r="B450" s="1">
        <v>446</v>
      </c>
      <c r="C450" s="3">
        <f>IF(B450&gt;元金均等方式!$C$4,0,(-(-元金均等方式!$C$5/元金均等方式!$C$4)))</f>
        <v>0</v>
      </c>
      <c r="D450" s="3">
        <f>IF(B450&gt;元金均等方式!$C$4,0,(ISPMT(元金均等方式!$C$3/12,Work!B450-1,元金均等方式!$C$4,-元金均等方式!$C$5)))</f>
        <v>0</v>
      </c>
      <c r="E450" s="3">
        <f t="shared" si="16"/>
        <v>0</v>
      </c>
    </row>
    <row r="451" spans="2:5">
      <c r="B451" s="1">
        <v>447</v>
      </c>
      <c r="C451" s="3">
        <f>IF(B451&gt;元金均等方式!$C$4,0,(-(-元金均等方式!$C$5/元金均等方式!$C$4)))</f>
        <v>0</v>
      </c>
      <c r="D451" s="3">
        <f>IF(B451&gt;元金均等方式!$C$4,0,(ISPMT(元金均等方式!$C$3/12,Work!B451-1,元金均等方式!$C$4,-元金均等方式!$C$5)))</f>
        <v>0</v>
      </c>
      <c r="E451" s="3">
        <f t="shared" si="16"/>
        <v>0</v>
      </c>
    </row>
    <row r="452" spans="2:5">
      <c r="B452" s="1">
        <v>448</v>
      </c>
      <c r="C452" s="3">
        <f>IF(B452&gt;元金均等方式!$C$4,0,(-(-元金均等方式!$C$5/元金均等方式!$C$4)))</f>
        <v>0</v>
      </c>
      <c r="D452" s="3">
        <f>IF(B452&gt;元金均等方式!$C$4,0,(ISPMT(元金均等方式!$C$3/12,Work!B452-1,元金均等方式!$C$4,-元金均等方式!$C$5)))</f>
        <v>0</v>
      </c>
      <c r="E452" s="3">
        <f t="shared" si="16"/>
        <v>0</v>
      </c>
    </row>
    <row r="453" spans="2:5">
      <c r="B453" s="1">
        <v>449</v>
      </c>
      <c r="C453" s="3">
        <f>IF(B453&gt;元金均等方式!$C$4,0,(-(-元金均等方式!$C$5/元金均等方式!$C$4)))</f>
        <v>0</v>
      </c>
      <c r="D453" s="3">
        <f>IF(B453&gt;元金均等方式!$C$4,0,(ISPMT(元金均等方式!$C$3/12,Work!B453-1,元金均等方式!$C$4,-元金均等方式!$C$5)))</f>
        <v>0</v>
      </c>
      <c r="E453" s="3">
        <f t="shared" si="16"/>
        <v>0</v>
      </c>
    </row>
    <row r="454" spans="2:5">
      <c r="B454" s="1">
        <v>450</v>
      </c>
      <c r="C454" s="3">
        <f>IF(B454&gt;元金均等方式!$C$4,0,(-(-元金均等方式!$C$5/元金均等方式!$C$4)))</f>
        <v>0</v>
      </c>
      <c r="D454" s="3">
        <f>IF(B454&gt;元金均等方式!$C$4,0,(ISPMT(元金均等方式!$C$3/12,Work!B454-1,元金均等方式!$C$4,-元金均等方式!$C$5)))</f>
        <v>0</v>
      </c>
      <c r="E454" s="3">
        <f t="shared" ref="E454:E517" si="17">ROUNDDOWN(C454+D454,0)</f>
        <v>0</v>
      </c>
    </row>
    <row r="455" spans="2:5">
      <c r="B455" s="1">
        <v>451</v>
      </c>
      <c r="C455" s="3">
        <f>IF(B455&gt;元金均等方式!$C$4,0,(-(-元金均等方式!$C$5/元金均等方式!$C$4)))</f>
        <v>0</v>
      </c>
      <c r="D455" s="3">
        <f>IF(B455&gt;元金均等方式!$C$4,0,(ISPMT(元金均等方式!$C$3/12,Work!B455-1,元金均等方式!$C$4,-元金均等方式!$C$5)))</f>
        <v>0</v>
      </c>
      <c r="E455" s="3">
        <f t="shared" si="17"/>
        <v>0</v>
      </c>
    </row>
    <row r="456" spans="2:5">
      <c r="B456" s="1">
        <v>452</v>
      </c>
      <c r="C456" s="3">
        <f>IF(B456&gt;元金均等方式!$C$4,0,(-(-元金均等方式!$C$5/元金均等方式!$C$4)))</f>
        <v>0</v>
      </c>
      <c r="D456" s="3">
        <f>IF(B456&gt;元金均等方式!$C$4,0,(ISPMT(元金均等方式!$C$3/12,Work!B456-1,元金均等方式!$C$4,-元金均等方式!$C$5)))</f>
        <v>0</v>
      </c>
      <c r="E456" s="3">
        <f t="shared" si="17"/>
        <v>0</v>
      </c>
    </row>
    <row r="457" spans="2:5">
      <c r="B457" s="1">
        <v>453</v>
      </c>
      <c r="C457" s="3">
        <f>IF(B457&gt;元金均等方式!$C$4,0,(-(-元金均等方式!$C$5/元金均等方式!$C$4)))</f>
        <v>0</v>
      </c>
      <c r="D457" s="3">
        <f>IF(B457&gt;元金均等方式!$C$4,0,(ISPMT(元金均等方式!$C$3/12,Work!B457-1,元金均等方式!$C$4,-元金均等方式!$C$5)))</f>
        <v>0</v>
      </c>
      <c r="E457" s="3">
        <f t="shared" si="17"/>
        <v>0</v>
      </c>
    </row>
    <row r="458" spans="2:5">
      <c r="B458" s="1">
        <v>454</v>
      </c>
      <c r="C458" s="3">
        <f>IF(B458&gt;元金均等方式!$C$4,0,(-(-元金均等方式!$C$5/元金均等方式!$C$4)))</f>
        <v>0</v>
      </c>
      <c r="D458" s="3">
        <f>IF(B458&gt;元金均等方式!$C$4,0,(ISPMT(元金均等方式!$C$3/12,Work!B458-1,元金均等方式!$C$4,-元金均等方式!$C$5)))</f>
        <v>0</v>
      </c>
      <c r="E458" s="3">
        <f t="shared" si="17"/>
        <v>0</v>
      </c>
    </row>
    <row r="459" spans="2:5">
      <c r="B459" s="1">
        <v>455</v>
      </c>
      <c r="C459" s="3">
        <f>IF(B459&gt;元金均等方式!$C$4,0,(-(-元金均等方式!$C$5/元金均等方式!$C$4)))</f>
        <v>0</v>
      </c>
      <c r="D459" s="3">
        <f>IF(B459&gt;元金均等方式!$C$4,0,(ISPMT(元金均等方式!$C$3/12,Work!B459-1,元金均等方式!$C$4,-元金均等方式!$C$5)))</f>
        <v>0</v>
      </c>
      <c r="E459" s="3">
        <f t="shared" si="17"/>
        <v>0</v>
      </c>
    </row>
    <row r="460" spans="2:5">
      <c r="B460" s="1">
        <v>456</v>
      </c>
      <c r="C460" s="3">
        <f>IF(B460&gt;元金均等方式!$C$4,0,(-(-元金均等方式!$C$5/元金均等方式!$C$4)))</f>
        <v>0</v>
      </c>
      <c r="D460" s="3">
        <f>IF(B460&gt;元金均等方式!$C$4,0,(ISPMT(元金均等方式!$C$3/12,Work!B460-1,元金均等方式!$C$4,-元金均等方式!$C$5)))</f>
        <v>0</v>
      </c>
      <c r="E460" s="3">
        <f t="shared" si="17"/>
        <v>0</v>
      </c>
    </row>
    <row r="461" spans="2:5">
      <c r="B461" s="1">
        <v>457</v>
      </c>
      <c r="C461" s="3">
        <f>IF(B461&gt;元金均等方式!$C$4,0,(-(-元金均等方式!$C$5/元金均等方式!$C$4)))</f>
        <v>0</v>
      </c>
      <c r="D461" s="3">
        <f>IF(B461&gt;元金均等方式!$C$4,0,(ISPMT(元金均等方式!$C$3/12,Work!B461-1,元金均等方式!$C$4,-元金均等方式!$C$5)))</f>
        <v>0</v>
      </c>
      <c r="E461" s="3">
        <f t="shared" si="17"/>
        <v>0</v>
      </c>
    </row>
    <row r="462" spans="2:5">
      <c r="B462" s="1">
        <v>458</v>
      </c>
      <c r="C462" s="3">
        <f>IF(B462&gt;元金均等方式!$C$4,0,(-(-元金均等方式!$C$5/元金均等方式!$C$4)))</f>
        <v>0</v>
      </c>
      <c r="D462" s="3">
        <f>IF(B462&gt;元金均等方式!$C$4,0,(ISPMT(元金均等方式!$C$3/12,Work!B462-1,元金均等方式!$C$4,-元金均等方式!$C$5)))</f>
        <v>0</v>
      </c>
      <c r="E462" s="3">
        <f t="shared" si="17"/>
        <v>0</v>
      </c>
    </row>
    <row r="463" spans="2:5">
      <c r="B463" s="1">
        <v>459</v>
      </c>
      <c r="C463" s="3">
        <f>IF(B463&gt;元金均等方式!$C$4,0,(-(-元金均等方式!$C$5/元金均等方式!$C$4)))</f>
        <v>0</v>
      </c>
      <c r="D463" s="3">
        <f>IF(B463&gt;元金均等方式!$C$4,0,(ISPMT(元金均等方式!$C$3/12,Work!B463-1,元金均等方式!$C$4,-元金均等方式!$C$5)))</f>
        <v>0</v>
      </c>
      <c r="E463" s="3">
        <f t="shared" si="17"/>
        <v>0</v>
      </c>
    </row>
    <row r="464" spans="2:5">
      <c r="B464" s="1">
        <v>460</v>
      </c>
      <c r="C464" s="3">
        <f>IF(B464&gt;元金均等方式!$C$4,0,(-(-元金均等方式!$C$5/元金均等方式!$C$4)))</f>
        <v>0</v>
      </c>
      <c r="D464" s="3">
        <f>IF(B464&gt;元金均等方式!$C$4,0,(ISPMT(元金均等方式!$C$3/12,Work!B464-1,元金均等方式!$C$4,-元金均等方式!$C$5)))</f>
        <v>0</v>
      </c>
      <c r="E464" s="3">
        <f t="shared" si="17"/>
        <v>0</v>
      </c>
    </row>
    <row r="465" spans="2:5">
      <c r="B465" s="1">
        <v>461</v>
      </c>
      <c r="C465" s="3">
        <f>IF(B465&gt;元金均等方式!$C$4,0,(-(-元金均等方式!$C$5/元金均等方式!$C$4)))</f>
        <v>0</v>
      </c>
      <c r="D465" s="3">
        <f>IF(B465&gt;元金均等方式!$C$4,0,(ISPMT(元金均等方式!$C$3/12,Work!B465-1,元金均等方式!$C$4,-元金均等方式!$C$5)))</f>
        <v>0</v>
      </c>
      <c r="E465" s="3">
        <f t="shared" si="17"/>
        <v>0</v>
      </c>
    </row>
    <row r="466" spans="2:5">
      <c r="B466" s="1">
        <v>462</v>
      </c>
      <c r="C466" s="3">
        <f>IF(B466&gt;元金均等方式!$C$4,0,(-(-元金均等方式!$C$5/元金均等方式!$C$4)))</f>
        <v>0</v>
      </c>
      <c r="D466" s="3">
        <f>IF(B466&gt;元金均等方式!$C$4,0,(ISPMT(元金均等方式!$C$3/12,Work!B466-1,元金均等方式!$C$4,-元金均等方式!$C$5)))</f>
        <v>0</v>
      </c>
      <c r="E466" s="3">
        <f t="shared" si="17"/>
        <v>0</v>
      </c>
    </row>
    <row r="467" spans="2:5">
      <c r="B467" s="1">
        <v>463</v>
      </c>
      <c r="C467" s="3">
        <f>IF(B467&gt;元金均等方式!$C$4,0,(-(-元金均等方式!$C$5/元金均等方式!$C$4)))</f>
        <v>0</v>
      </c>
      <c r="D467" s="3">
        <f>IF(B467&gt;元金均等方式!$C$4,0,(ISPMT(元金均等方式!$C$3/12,Work!B467-1,元金均等方式!$C$4,-元金均等方式!$C$5)))</f>
        <v>0</v>
      </c>
      <c r="E467" s="3">
        <f t="shared" si="17"/>
        <v>0</v>
      </c>
    </row>
    <row r="468" spans="2:5">
      <c r="B468" s="1">
        <v>464</v>
      </c>
      <c r="C468" s="3">
        <f>IF(B468&gt;元金均等方式!$C$4,0,(-(-元金均等方式!$C$5/元金均等方式!$C$4)))</f>
        <v>0</v>
      </c>
      <c r="D468" s="3">
        <f>IF(B468&gt;元金均等方式!$C$4,0,(ISPMT(元金均等方式!$C$3/12,Work!B468-1,元金均等方式!$C$4,-元金均等方式!$C$5)))</f>
        <v>0</v>
      </c>
      <c r="E468" s="3">
        <f t="shared" si="17"/>
        <v>0</v>
      </c>
    </row>
    <row r="469" spans="2:5">
      <c r="B469" s="1">
        <v>465</v>
      </c>
      <c r="C469" s="3">
        <f>IF(B469&gt;元金均等方式!$C$4,0,(-(-元金均等方式!$C$5/元金均等方式!$C$4)))</f>
        <v>0</v>
      </c>
      <c r="D469" s="3">
        <f>IF(B469&gt;元金均等方式!$C$4,0,(ISPMT(元金均等方式!$C$3/12,Work!B469-1,元金均等方式!$C$4,-元金均等方式!$C$5)))</f>
        <v>0</v>
      </c>
      <c r="E469" s="3">
        <f t="shared" si="17"/>
        <v>0</v>
      </c>
    </row>
    <row r="470" spans="2:5">
      <c r="B470" s="1">
        <v>466</v>
      </c>
      <c r="C470" s="3">
        <f>IF(B470&gt;元金均等方式!$C$4,0,(-(-元金均等方式!$C$5/元金均等方式!$C$4)))</f>
        <v>0</v>
      </c>
      <c r="D470" s="3">
        <f>IF(B470&gt;元金均等方式!$C$4,0,(ISPMT(元金均等方式!$C$3/12,Work!B470-1,元金均等方式!$C$4,-元金均等方式!$C$5)))</f>
        <v>0</v>
      </c>
      <c r="E470" s="3">
        <f t="shared" si="17"/>
        <v>0</v>
      </c>
    </row>
    <row r="471" spans="2:5">
      <c r="B471" s="1">
        <v>467</v>
      </c>
      <c r="C471" s="3">
        <f>IF(B471&gt;元金均等方式!$C$4,0,(-(-元金均等方式!$C$5/元金均等方式!$C$4)))</f>
        <v>0</v>
      </c>
      <c r="D471" s="3">
        <f>IF(B471&gt;元金均等方式!$C$4,0,(ISPMT(元金均等方式!$C$3/12,Work!B471-1,元金均等方式!$C$4,-元金均等方式!$C$5)))</f>
        <v>0</v>
      </c>
      <c r="E471" s="3">
        <f t="shared" si="17"/>
        <v>0</v>
      </c>
    </row>
    <row r="472" spans="2:5">
      <c r="B472" s="1">
        <v>468</v>
      </c>
      <c r="C472" s="3">
        <f>IF(B472&gt;元金均等方式!$C$4,0,(-(-元金均等方式!$C$5/元金均等方式!$C$4)))</f>
        <v>0</v>
      </c>
      <c r="D472" s="3">
        <f>IF(B472&gt;元金均等方式!$C$4,0,(ISPMT(元金均等方式!$C$3/12,Work!B472-1,元金均等方式!$C$4,-元金均等方式!$C$5)))</f>
        <v>0</v>
      </c>
      <c r="E472" s="3">
        <f t="shared" si="17"/>
        <v>0</v>
      </c>
    </row>
    <row r="473" spans="2:5">
      <c r="B473" s="1">
        <v>469</v>
      </c>
      <c r="C473" s="3">
        <f>IF(B473&gt;元金均等方式!$C$4,0,(-(-元金均等方式!$C$5/元金均等方式!$C$4)))</f>
        <v>0</v>
      </c>
      <c r="D473" s="3">
        <f>IF(B473&gt;元金均等方式!$C$4,0,(ISPMT(元金均等方式!$C$3/12,Work!B473-1,元金均等方式!$C$4,-元金均等方式!$C$5)))</f>
        <v>0</v>
      </c>
      <c r="E473" s="3">
        <f t="shared" si="17"/>
        <v>0</v>
      </c>
    </row>
    <row r="474" spans="2:5">
      <c r="B474" s="1">
        <v>470</v>
      </c>
      <c r="C474" s="3">
        <f>IF(B474&gt;元金均等方式!$C$4,0,(-(-元金均等方式!$C$5/元金均等方式!$C$4)))</f>
        <v>0</v>
      </c>
      <c r="D474" s="3">
        <f>IF(B474&gt;元金均等方式!$C$4,0,(ISPMT(元金均等方式!$C$3/12,Work!B474-1,元金均等方式!$C$4,-元金均等方式!$C$5)))</f>
        <v>0</v>
      </c>
      <c r="E474" s="3">
        <f t="shared" si="17"/>
        <v>0</v>
      </c>
    </row>
    <row r="475" spans="2:5">
      <c r="B475" s="1">
        <v>471</v>
      </c>
      <c r="C475" s="3">
        <f>IF(B475&gt;元金均等方式!$C$4,0,(-(-元金均等方式!$C$5/元金均等方式!$C$4)))</f>
        <v>0</v>
      </c>
      <c r="D475" s="3">
        <f>IF(B475&gt;元金均等方式!$C$4,0,(ISPMT(元金均等方式!$C$3/12,Work!B475-1,元金均等方式!$C$4,-元金均等方式!$C$5)))</f>
        <v>0</v>
      </c>
      <c r="E475" s="3">
        <f t="shared" si="17"/>
        <v>0</v>
      </c>
    </row>
    <row r="476" spans="2:5">
      <c r="B476" s="1">
        <v>472</v>
      </c>
      <c r="C476" s="3">
        <f>IF(B476&gt;元金均等方式!$C$4,0,(-(-元金均等方式!$C$5/元金均等方式!$C$4)))</f>
        <v>0</v>
      </c>
      <c r="D476" s="3">
        <f>IF(B476&gt;元金均等方式!$C$4,0,(ISPMT(元金均等方式!$C$3/12,Work!B476-1,元金均等方式!$C$4,-元金均等方式!$C$5)))</f>
        <v>0</v>
      </c>
      <c r="E476" s="3">
        <f t="shared" si="17"/>
        <v>0</v>
      </c>
    </row>
    <row r="477" spans="2:5">
      <c r="B477" s="1">
        <v>473</v>
      </c>
      <c r="C477" s="3">
        <f>IF(B477&gt;元金均等方式!$C$4,0,(-(-元金均等方式!$C$5/元金均等方式!$C$4)))</f>
        <v>0</v>
      </c>
      <c r="D477" s="3">
        <f>IF(B477&gt;元金均等方式!$C$4,0,(ISPMT(元金均等方式!$C$3/12,Work!B477-1,元金均等方式!$C$4,-元金均等方式!$C$5)))</f>
        <v>0</v>
      </c>
      <c r="E477" s="3">
        <f t="shared" si="17"/>
        <v>0</v>
      </c>
    </row>
    <row r="478" spans="2:5">
      <c r="B478" s="1">
        <v>474</v>
      </c>
      <c r="C478" s="3">
        <f>IF(B478&gt;元金均等方式!$C$4,0,(-(-元金均等方式!$C$5/元金均等方式!$C$4)))</f>
        <v>0</v>
      </c>
      <c r="D478" s="3">
        <f>IF(B478&gt;元金均等方式!$C$4,0,(ISPMT(元金均等方式!$C$3/12,Work!B478-1,元金均等方式!$C$4,-元金均等方式!$C$5)))</f>
        <v>0</v>
      </c>
      <c r="E478" s="3">
        <f t="shared" si="17"/>
        <v>0</v>
      </c>
    </row>
    <row r="479" spans="2:5">
      <c r="B479" s="1">
        <v>475</v>
      </c>
      <c r="C479" s="3">
        <f>IF(B479&gt;元金均等方式!$C$4,0,(-(-元金均等方式!$C$5/元金均等方式!$C$4)))</f>
        <v>0</v>
      </c>
      <c r="D479" s="3">
        <f>IF(B479&gt;元金均等方式!$C$4,0,(ISPMT(元金均等方式!$C$3/12,Work!B479-1,元金均等方式!$C$4,-元金均等方式!$C$5)))</f>
        <v>0</v>
      </c>
      <c r="E479" s="3">
        <f t="shared" si="17"/>
        <v>0</v>
      </c>
    </row>
    <row r="480" spans="2:5">
      <c r="B480" s="1">
        <v>476</v>
      </c>
      <c r="C480" s="3">
        <f>IF(B480&gt;元金均等方式!$C$4,0,(-(-元金均等方式!$C$5/元金均等方式!$C$4)))</f>
        <v>0</v>
      </c>
      <c r="D480" s="3">
        <f>IF(B480&gt;元金均等方式!$C$4,0,(ISPMT(元金均等方式!$C$3/12,Work!B480-1,元金均等方式!$C$4,-元金均等方式!$C$5)))</f>
        <v>0</v>
      </c>
      <c r="E480" s="3">
        <f t="shared" si="17"/>
        <v>0</v>
      </c>
    </row>
    <row r="481" spans="2:5">
      <c r="B481" s="1">
        <v>477</v>
      </c>
      <c r="C481" s="3">
        <f>IF(B481&gt;元金均等方式!$C$4,0,(-(-元金均等方式!$C$5/元金均等方式!$C$4)))</f>
        <v>0</v>
      </c>
      <c r="D481" s="3">
        <f>IF(B481&gt;元金均等方式!$C$4,0,(ISPMT(元金均等方式!$C$3/12,Work!B481-1,元金均等方式!$C$4,-元金均等方式!$C$5)))</f>
        <v>0</v>
      </c>
      <c r="E481" s="3">
        <f t="shared" si="17"/>
        <v>0</v>
      </c>
    </row>
    <row r="482" spans="2:5">
      <c r="B482" s="1">
        <v>478</v>
      </c>
      <c r="C482" s="3">
        <f>IF(B482&gt;元金均等方式!$C$4,0,(-(-元金均等方式!$C$5/元金均等方式!$C$4)))</f>
        <v>0</v>
      </c>
      <c r="D482" s="3">
        <f>IF(B482&gt;元金均等方式!$C$4,0,(ISPMT(元金均等方式!$C$3/12,Work!B482-1,元金均等方式!$C$4,-元金均等方式!$C$5)))</f>
        <v>0</v>
      </c>
      <c r="E482" s="3">
        <f t="shared" si="17"/>
        <v>0</v>
      </c>
    </row>
    <row r="483" spans="2:5">
      <c r="B483" s="1">
        <v>479</v>
      </c>
      <c r="C483" s="3">
        <f>IF(B483&gt;元金均等方式!$C$4,0,(-(-元金均等方式!$C$5/元金均等方式!$C$4)))</f>
        <v>0</v>
      </c>
      <c r="D483" s="3">
        <f>IF(B483&gt;元金均等方式!$C$4,0,(ISPMT(元金均等方式!$C$3/12,Work!B483-1,元金均等方式!$C$4,-元金均等方式!$C$5)))</f>
        <v>0</v>
      </c>
      <c r="E483" s="3">
        <f t="shared" si="17"/>
        <v>0</v>
      </c>
    </row>
    <row r="484" spans="2:5">
      <c r="B484" s="1">
        <v>480</v>
      </c>
      <c r="C484" s="3">
        <f>IF(B484&gt;元金均等方式!$C$4,0,(-(-元金均等方式!$C$5/元金均等方式!$C$4)))</f>
        <v>0</v>
      </c>
      <c r="D484" s="3">
        <f>IF(B484&gt;元金均等方式!$C$4,0,(ISPMT(元金均等方式!$C$3/12,Work!B484-1,元金均等方式!$C$4,-元金均等方式!$C$5)))</f>
        <v>0</v>
      </c>
      <c r="E484" s="3">
        <f t="shared" si="17"/>
        <v>0</v>
      </c>
    </row>
    <row r="485" spans="2:5">
      <c r="B485" s="1">
        <v>481</v>
      </c>
      <c r="C485" s="3">
        <f>IF(B485&gt;元金均等方式!$C$4,0,(-(-元金均等方式!$C$5/元金均等方式!$C$4)))</f>
        <v>0</v>
      </c>
      <c r="D485" s="3">
        <f>IF(B485&gt;元金均等方式!$C$4,0,(ISPMT(元金均等方式!$C$3/12,Work!B485-1,元金均等方式!$C$4,-元金均等方式!$C$5)))</f>
        <v>0</v>
      </c>
      <c r="E485" s="3">
        <f t="shared" si="17"/>
        <v>0</v>
      </c>
    </row>
    <row r="486" spans="2:5">
      <c r="B486" s="1">
        <v>482</v>
      </c>
      <c r="C486" s="3">
        <f>IF(B486&gt;元金均等方式!$C$4,0,(-(-元金均等方式!$C$5/元金均等方式!$C$4)))</f>
        <v>0</v>
      </c>
      <c r="D486" s="3">
        <f>IF(B486&gt;元金均等方式!$C$4,0,(ISPMT(元金均等方式!$C$3/12,Work!B486-1,元金均等方式!$C$4,-元金均等方式!$C$5)))</f>
        <v>0</v>
      </c>
      <c r="E486" s="3">
        <f t="shared" si="17"/>
        <v>0</v>
      </c>
    </row>
    <row r="487" spans="2:5">
      <c r="B487" s="1">
        <v>483</v>
      </c>
      <c r="C487" s="3">
        <f>IF(B487&gt;元金均等方式!$C$4,0,(-(-元金均等方式!$C$5/元金均等方式!$C$4)))</f>
        <v>0</v>
      </c>
      <c r="D487" s="3">
        <f>IF(B487&gt;元金均等方式!$C$4,0,(ISPMT(元金均等方式!$C$3/12,Work!B487-1,元金均等方式!$C$4,-元金均等方式!$C$5)))</f>
        <v>0</v>
      </c>
      <c r="E487" s="3">
        <f t="shared" si="17"/>
        <v>0</v>
      </c>
    </row>
    <row r="488" spans="2:5">
      <c r="B488" s="1">
        <v>484</v>
      </c>
      <c r="C488" s="3">
        <f>IF(B488&gt;元金均等方式!$C$4,0,(-(-元金均等方式!$C$5/元金均等方式!$C$4)))</f>
        <v>0</v>
      </c>
      <c r="D488" s="3">
        <f>IF(B488&gt;元金均等方式!$C$4,0,(ISPMT(元金均等方式!$C$3/12,Work!B488-1,元金均等方式!$C$4,-元金均等方式!$C$5)))</f>
        <v>0</v>
      </c>
      <c r="E488" s="3">
        <f t="shared" si="17"/>
        <v>0</v>
      </c>
    </row>
    <row r="489" spans="2:5">
      <c r="B489" s="1">
        <v>485</v>
      </c>
      <c r="C489" s="3">
        <f>IF(B489&gt;元金均等方式!$C$4,0,(-(-元金均等方式!$C$5/元金均等方式!$C$4)))</f>
        <v>0</v>
      </c>
      <c r="D489" s="3">
        <f>IF(B489&gt;元金均等方式!$C$4,0,(ISPMT(元金均等方式!$C$3/12,Work!B489-1,元金均等方式!$C$4,-元金均等方式!$C$5)))</f>
        <v>0</v>
      </c>
      <c r="E489" s="3">
        <f t="shared" si="17"/>
        <v>0</v>
      </c>
    </row>
    <row r="490" spans="2:5">
      <c r="B490" s="1">
        <v>486</v>
      </c>
      <c r="C490" s="3">
        <f>IF(B490&gt;元金均等方式!$C$4,0,(-(-元金均等方式!$C$5/元金均等方式!$C$4)))</f>
        <v>0</v>
      </c>
      <c r="D490" s="3">
        <f>IF(B490&gt;元金均等方式!$C$4,0,(ISPMT(元金均等方式!$C$3/12,Work!B490-1,元金均等方式!$C$4,-元金均等方式!$C$5)))</f>
        <v>0</v>
      </c>
      <c r="E490" s="3">
        <f t="shared" si="17"/>
        <v>0</v>
      </c>
    </row>
    <row r="491" spans="2:5">
      <c r="B491" s="1">
        <v>487</v>
      </c>
      <c r="C491" s="3">
        <f>IF(B491&gt;元金均等方式!$C$4,0,(-(-元金均等方式!$C$5/元金均等方式!$C$4)))</f>
        <v>0</v>
      </c>
      <c r="D491" s="3">
        <f>IF(B491&gt;元金均等方式!$C$4,0,(ISPMT(元金均等方式!$C$3/12,Work!B491-1,元金均等方式!$C$4,-元金均等方式!$C$5)))</f>
        <v>0</v>
      </c>
      <c r="E491" s="3">
        <f t="shared" si="17"/>
        <v>0</v>
      </c>
    </row>
    <row r="492" spans="2:5">
      <c r="B492" s="1">
        <v>488</v>
      </c>
      <c r="C492" s="3">
        <f>IF(B492&gt;元金均等方式!$C$4,0,(-(-元金均等方式!$C$5/元金均等方式!$C$4)))</f>
        <v>0</v>
      </c>
      <c r="D492" s="3">
        <f>IF(B492&gt;元金均等方式!$C$4,0,(ISPMT(元金均等方式!$C$3/12,Work!B492-1,元金均等方式!$C$4,-元金均等方式!$C$5)))</f>
        <v>0</v>
      </c>
      <c r="E492" s="3">
        <f t="shared" si="17"/>
        <v>0</v>
      </c>
    </row>
    <row r="493" spans="2:5">
      <c r="B493" s="1">
        <v>489</v>
      </c>
      <c r="C493" s="3">
        <f>IF(B493&gt;元金均等方式!$C$4,0,(-(-元金均等方式!$C$5/元金均等方式!$C$4)))</f>
        <v>0</v>
      </c>
      <c r="D493" s="3">
        <f>IF(B493&gt;元金均等方式!$C$4,0,(ISPMT(元金均等方式!$C$3/12,Work!B493-1,元金均等方式!$C$4,-元金均等方式!$C$5)))</f>
        <v>0</v>
      </c>
      <c r="E493" s="3">
        <f t="shared" si="17"/>
        <v>0</v>
      </c>
    </row>
    <row r="494" spans="2:5">
      <c r="B494" s="1">
        <v>490</v>
      </c>
      <c r="C494" s="3">
        <f>IF(B494&gt;元金均等方式!$C$4,0,(-(-元金均等方式!$C$5/元金均等方式!$C$4)))</f>
        <v>0</v>
      </c>
      <c r="D494" s="3">
        <f>IF(B494&gt;元金均等方式!$C$4,0,(ISPMT(元金均等方式!$C$3/12,Work!B494-1,元金均等方式!$C$4,-元金均等方式!$C$5)))</f>
        <v>0</v>
      </c>
      <c r="E494" s="3">
        <f t="shared" si="17"/>
        <v>0</v>
      </c>
    </row>
    <row r="495" spans="2:5">
      <c r="B495" s="1">
        <v>491</v>
      </c>
      <c r="C495" s="3">
        <f>IF(B495&gt;元金均等方式!$C$4,0,(-(-元金均等方式!$C$5/元金均等方式!$C$4)))</f>
        <v>0</v>
      </c>
      <c r="D495" s="3">
        <f>IF(B495&gt;元金均等方式!$C$4,0,(ISPMT(元金均等方式!$C$3/12,Work!B495-1,元金均等方式!$C$4,-元金均等方式!$C$5)))</f>
        <v>0</v>
      </c>
      <c r="E495" s="3">
        <f t="shared" si="17"/>
        <v>0</v>
      </c>
    </row>
    <row r="496" spans="2:5">
      <c r="B496" s="1">
        <v>492</v>
      </c>
      <c r="C496" s="3">
        <f>IF(B496&gt;元金均等方式!$C$4,0,(-(-元金均等方式!$C$5/元金均等方式!$C$4)))</f>
        <v>0</v>
      </c>
      <c r="D496" s="3">
        <f>IF(B496&gt;元金均等方式!$C$4,0,(ISPMT(元金均等方式!$C$3/12,Work!B496-1,元金均等方式!$C$4,-元金均等方式!$C$5)))</f>
        <v>0</v>
      </c>
      <c r="E496" s="3">
        <f t="shared" si="17"/>
        <v>0</v>
      </c>
    </row>
    <row r="497" spans="2:5">
      <c r="B497" s="1">
        <v>493</v>
      </c>
      <c r="C497" s="3">
        <f>IF(B497&gt;元金均等方式!$C$4,0,(-(-元金均等方式!$C$5/元金均等方式!$C$4)))</f>
        <v>0</v>
      </c>
      <c r="D497" s="3">
        <f>IF(B497&gt;元金均等方式!$C$4,0,(ISPMT(元金均等方式!$C$3/12,Work!B497-1,元金均等方式!$C$4,-元金均等方式!$C$5)))</f>
        <v>0</v>
      </c>
      <c r="E497" s="3">
        <f t="shared" si="17"/>
        <v>0</v>
      </c>
    </row>
    <row r="498" spans="2:5">
      <c r="B498" s="1">
        <v>494</v>
      </c>
      <c r="C498" s="3">
        <f>IF(B498&gt;元金均等方式!$C$4,0,(-(-元金均等方式!$C$5/元金均等方式!$C$4)))</f>
        <v>0</v>
      </c>
      <c r="D498" s="3">
        <f>IF(B498&gt;元金均等方式!$C$4,0,(ISPMT(元金均等方式!$C$3/12,Work!B498-1,元金均等方式!$C$4,-元金均等方式!$C$5)))</f>
        <v>0</v>
      </c>
      <c r="E498" s="3">
        <f t="shared" si="17"/>
        <v>0</v>
      </c>
    </row>
    <row r="499" spans="2:5">
      <c r="B499" s="1">
        <v>495</v>
      </c>
      <c r="C499" s="3">
        <f>IF(B499&gt;元金均等方式!$C$4,0,(-(-元金均等方式!$C$5/元金均等方式!$C$4)))</f>
        <v>0</v>
      </c>
      <c r="D499" s="3">
        <f>IF(B499&gt;元金均等方式!$C$4,0,(ISPMT(元金均等方式!$C$3/12,Work!B499-1,元金均等方式!$C$4,-元金均等方式!$C$5)))</f>
        <v>0</v>
      </c>
      <c r="E499" s="3">
        <f t="shared" si="17"/>
        <v>0</v>
      </c>
    </row>
    <row r="500" spans="2:5">
      <c r="B500" s="1">
        <v>496</v>
      </c>
      <c r="C500" s="3">
        <f>IF(B500&gt;元金均等方式!$C$4,0,(-(-元金均等方式!$C$5/元金均等方式!$C$4)))</f>
        <v>0</v>
      </c>
      <c r="D500" s="3">
        <f>IF(B500&gt;元金均等方式!$C$4,0,(ISPMT(元金均等方式!$C$3/12,Work!B500-1,元金均等方式!$C$4,-元金均等方式!$C$5)))</f>
        <v>0</v>
      </c>
      <c r="E500" s="3">
        <f t="shared" si="17"/>
        <v>0</v>
      </c>
    </row>
    <row r="501" spans="2:5">
      <c r="B501" s="1">
        <v>497</v>
      </c>
      <c r="C501" s="3">
        <f>IF(B501&gt;元金均等方式!$C$4,0,(-(-元金均等方式!$C$5/元金均等方式!$C$4)))</f>
        <v>0</v>
      </c>
      <c r="D501" s="3">
        <f>IF(B501&gt;元金均等方式!$C$4,0,(ISPMT(元金均等方式!$C$3/12,Work!B501-1,元金均等方式!$C$4,-元金均等方式!$C$5)))</f>
        <v>0</v>
      </c>
      <c r="E501" s="3">
        <f t="shared" si="17"/>
        <v>0</v>
      </c>
    </row>
    <row r="502" spans="2:5">
      <c r="B502" s="1">
        <v>498</v>
      </c>
      <c r="C502" s="3">
        <f>IF(B502&gt;元金均等方式!$C$4,0,(-(-元金均等方式!$C$5/元金均等方式!$C$4)))</f>
        <v>0</v>
      </c>
      <c r="D502" s="3">
        <f>IF(B502&gt;元金均等方式!$C$4,0,(ISPMT(元金均等方式!$C$3/12,Work!B502-1,元金均等方式!$C$4,-元金均等方式!$C$5)))</f>
        <v>0</v>
      </c>
      <c r="E502" s="3">
        <f t="shared" si="17"/>
        <v>0</v>
      </c>
    </row>
    <row r="503" spans="2:5">
      <c r="B503" s="1">
        <v>499</v>
      </c>
      <c r="C503" s="3">
        <f>IF(B503&gt;元金均等方式!$C$4,0,(-(-元金均等方式!$C$5/元金均等方式!$C$4)))</f>
        <v>0</v>
      </c>
      <c r="D503" s="3">
        <f>IF(B503&gt;元金均等方式!$C$4,0,(ISPMT(元金均等方式!$C$3/12,Work!B503-1,元金均等方式!$C$4,-元金均等方式!$C$5)))</f>
        <v>0</v>
      </c>
      <c r="E503" s="3">
        <f t="shared" si="17"/>
        <v>0</v>
      </c>
    </row>
    <row r="504" spans="2:5">
      <c r="B504" s="1">
        <v>500</v>
      </c>
      <c r="C504" s="3">
        <f>IF(B504&gt;元金均等方式!$C$4,0,(-(-元金均等方式!$C$5/元金均等方式!$C$4)))</f>
        <v>0</v>
      </c>
      <c r="D504" s="3">
        <f>IF(B504&gt;元金均等方式!$C$4,0,(ISPMT(元金均等方式!$C$3/12,Work!B504-1,元金均等方式!$C$4,-元金均等方式!$C$5)))</f>
        <v>0</v>
      </c>
      <c r="E504" s="3">
        <f t="shared" si="17"/>
        <v>0</v>
      </c>
    </row>
    <row r="505" spans="2:5">
      <c r="B505" s="1">
        <v>501</v>
      </c>
      <c r="C505" s="3">
        <f>IF(B505&gt;元金均等方式!$C$4,0,(-(-元金均等方式!$C$5/元金均等方式!$C$4)))</f>
        <v>0</v>
      </c>
      <c r="D505" s="3">
        <f>IF(B505&gt;元金均等方式!$C$4,0,(ISPMT(元金均等方式!$C$3/12,Work!B505-1,元金均等方式!$C$4,-元金均等方式!$C$5)))</f>
        <v>0</v>
      </c>
      <c r="E505" s="3">
        <f t="shared" si="17"/>
        <v>0</v>
      </c>
    </row>
    <row r="506" spans="2:5">
      <c r="B506" s="1">
        <v>502</v>
      </c>
      <c r="C506" s="3">
        <f>IF(B506&gt;元金均等方式!$C$4,0,(-(-元金均等方式!$C$5/元金均等方式!$C$4)))</f>
        <v>0</v>
      </c>
      <c r="D506" s="3">
        <f>IF(B506&gt;元金均等方式!$C$4,0,(ISPMT(元金均等方式!$C$3/12,Work!B506-1,元金均等方式!$C$4,-元金均等方式!$C$5)))</f>
        <v>0</v>
      </c>
      <c r="E506" s="3">
        <f t="shared" si="17"/>
        <v>0</v>
      </c>
    </row>
    <row r="507" spans="2:5">
      <c r="B507" s="1">
        <v>503</v>
      </c>
      <c r="C507" s="3">
        <f>IF(B507&gt;元金均等方式!$C$4,0,(-(-元金均等方式!$C$5/元金均等方式!$C$4)))</f>
        <v>0</v>
      </c>
      <c r="D507" s="3">
        <f>IF(B507&gt;元金均等方式!$C$4,0,(ISPMT(元金均等方式!$C$3/12,Work!B507-1,元金均等方式!$C$4,-元金均等方式!$C$5)))</f>
        <v>0</v>
      </c>
      <c r="E507" s="3">
        <f t="shared" si="17"/>
        <v>0</v>
      </c>
    </row>
    <row r="508" spans="2:5">
      <c r="B508" s="1">
        <v>504</v>
      </c>
      <c r="C508" s="3">
        <f>IF(B508&gt;元金均等方式!$C$4,0,(-(-元金均等方式!$C$5/元金均等方式!$C$4)))</f>
        <v>0</v>
      </c>
      <c r="D508" s="3">
        <f>IF(B508&gt;元金均等方式!$C$4,0,(ISPMT(元金均等方式!$C$3/12,Work!B508-1,元金均等方式!$C$4,-元金均等方式!$C$5)))</f>
        <v>0</v>
      </c>
      <c r="E508" s="3">
        <f t="shared" si="17"/>
        <v>0</v>
      </c>
    </row>
    <row r="509" spans="2:5">
      <c r="B509" s="1">
        <v>505</v>
      </c>
      <c r="C509" s="3">
        <f>IF(B509&gt;元金均等方式!$C$4,0,(-(-元金均等方式!$C$5/元金均等方式!$C$4)))</f>
        <v>0</v>
      </c>
      <c r="D509" s="3">
        <f>IF(B509&gt;元金均等方式!$C$4,0,(ISPMT(元金均等方式!$C$3/12,Work!B509-1,元金均等方式!$C$4,-元金均等方式!$C$5)))</f>
        <v>0</v>
      </c>
      <c r="E509" s="3">
        <f t="shared" si="17"/>
        <v>0</v>
      </c>
    </row>
    <row r="510" spans="2:5">
      <c r="B510" s="1">
        <v>506</v>
      </c>
      <c r="C510" s="3">
        <f>IF(B510&gt;元金均等方式!$C$4,0,(-(-元金均等方式!$C$5/元金均等方式!$C$4)))</f>
        <v>0</v>
      </c>
      <c r="D510" s="3">
        <f>IF(B510&gt;元金均等方式!$C$4,0,(ISPMT(元金均等方式!$C$3/12,Work!B510-1,元金均等方式!$C$4,-元金均等方式!$C$5)))</f>
        <v>0</v>
      </c>
      <c r="E510" s="3">
        <f t="shared" si="17"/>
        <v>0</v>
      </c>
    </row>
    <row r="511" spans="2:5">
      <c r="B511" s="1">
        <v>507</v>
      </c>
      <c r="C511" s="3">
        <f>IF(B511&gt;元金均等方式!$C$4,0,(-(-元金均等方式!$C$5/元金均等方式!$C$4)))</f>
        <v>0</v>
      </c>
      <c r="D511" s="3">
        <f>IF(B511&gt;元金均等方式!$C$4,0,(ISPMT(元金均等方式!$C$3/12,Work!B511-1,元金均等方式!$C$4,-元金均等方式!$C$5)))</f>
        <v>0</v>
      </c>
      <c r="E511" s="3">
        <f t="shared" si="17"/>
        <v>0</v>
      </c>
    </row>
    <row r="512" spans="2:5">
      <c r="B512" s="1">
        <v>508</v>
      </c>
      <c r="C512" s="3">
        <f>IF(B512&gt;元金均等方式!$C$4,0,(-(-元金均等方式!$C$5/元金均等方式!$C$4)))</f>
        <v>0</v>
      </c>
      <c r="D512" s="3">
        <f>IF(B512&gt;元金均等方式!$C$4,0,(ISPMT(元金均等方式!$C$3/12,Work!B512-1,元金均等方式!$C$4,-元金均等方式!$C$5)))</f>
        <v>0</v>
      </c>
      <c r="E512" s="3">
        <f t="shared" si="17"/>
        <v>0</v>
      </c>
    </row>
    <row r="513" spans="2:5">
      <c r="B513" s="1">
        <v>509</v>
      </c>
      <c r="C513" s="3">
        <f>IF(B513&gt;元金均等方式!$C$4,0,(-(-元金均等方式!$C$5/元金均等方式!$C$4)))</f>
        <v>0</v>
      </c>
      <c r="D513" s="3">
        <f>IF(B513&gt;元金均等方式!$C$4,0,(ISPMT(元金均等方式!$C$3/12,Work!B513-1,元金均等方式!$C$4,-元金均等方式!$C$5)))</f>
        <v>0</v>
      </c>
      <c r="E513" s="3">
        <f t="shared" si="17"/>
        <v>0</v>
      </c>
    </row>
    <row r="514" spans="2:5">
      <c r="B514" s="1">
        <v>510</v>
      </c>
      <c r="C514" s="3">
        <f>IF(B514&gt;元金均等方式!$C$4,0,(-(-元金均等方式!$C$5/元金均等方式!$C$4)))</f>
        <v>0</v>
      </c>
      <c r="D514" s="3">
        <f>IF(B514&gt;元金均等方式!$C$4,0,(ISPMT(元金均等方式!$C$3/12,Work!B514-1,元金均等方式!$C$4,-元金均等方式!$C$5)))</f>
        <v>0</v>
      </c>
      <c r="E514" s="3">
        <f t="shared" si="17"/>
        <v>0</v>
      </c>
    </row>
    <row r="515" spans="2:5">
      <c r="B515" s="1">
        <v>511</v>
      </c>
      <c r="C515" s="3">
        <f>IF(B515&gt;元金均等方式!$C$4,0,(-(-元金均等方式!$C$5/元金均等方式!$C$4)))</f>
        <v>0</v>
      </c>
      <c r="D515" s="3">
        <f>IF(B515&gt;元金均等方式!$C$4,0,(ISPMT(元金均等方式!$C$3/12,Work!B515-1,元金均等方式!$C$4,-元金均等方式!$C$5)))</f>
        <v>0</v>
      </c>
      <c r="E515" s="3">
        <f t="shared" si="17"/>
        <v>0</v>
      </c>
    </row>
    <row r="516" spans="2:5">
      <c r="B516" s="1">
        <v>512</v>
      </c>
      <c r="C516" s="3">
        <f>IF(B516&gt;元金均等方式!$C$4,0,(-(-元金均等方式!$C$5/元金均等方式!$C$4)))</f>
        <v>0</v>
      </c>
      <c r="D516" s="3">
        <f>IF(B516&gt;元金均等方式!$C$4,0,(ISPMT(元金均等方式!$C$3/12,Work!B516-1,元金均等方式!$C$4,-元金均等方式!$C$5)))</f>
        <v>0</v>
      </c>
      <c r="E516" s="3">
        <f t="shared" si="17"/>
        <v>0</v>
      </c>
    </row>
    <row r="517" spans="2:5">
      <c r="B517" s="1">
        <v>513</v>
      </c>
      <c r="C517" s="3">
        <f>IF(B517&gt;元金均等方式!$C$4,0,(-(-元金均等方式!$C$5/元金均等方式!$C$4)))</f>
        <v>0</v>
      </c>
      <c r="D517" s="3">
        <f>IF(B517&gt;元金均等方式!$C$4,0,(ISPMT(元金均等方式!$C$3/12,Work!B517-1,元金均等方式!$C$4,-元金均等方式!$C$5)))</f>
        <v>0</v>
      </c>
      <c r="E517" s="3">
        <f t="shared" si="17"/>
        <v>0</v>
      </c>
    </row>
    <row r="518" spans="2:5">
      <c r="B518" s="1">
        <v>514</v>
      </c>
      <c r="C518" s="3">
        <f>IF(B518&gt;元金均等方式!$C$4,0,(-(-元金均等方式!$C$5/元金均等方式!$C$4)))</f>
        <v>0</v>
      </c>
      <c r="D518" s="3">
        <f>IF(B518&gt;元金均等方式!$C$4,0,(ISPMT(元金均等方式!$C$3/12,Work!B518-1,元金均等方式!$C$4,-元金均等方式!$C$5)))</f>
        <v>0</v>
      </c>
      <c r="E518" s="3">
        <f t="shared" ref="E518:E581" si="18">ROUNDDOWN(C518+D518,0)</f>
        <v>0</v>
      </c>
    </row>
    <row r="519" spans="2:5">
      <c r="B519" s="1">
        <v>515</v>
      </c>
      <c r="C519" s="3">
        <f>IF(B519&gt;元金均等方式!$C$4,0,(-(-元金均等方式!$C$5/元金均等方式!$C$4)))</f>
        <v>0</v>
      </c>
      <c r="D519" s="3">
        <f>IF(B519&gt;元金均等方式!$C$4,0,(ISPMT(元金均等方式!$C$3/12,Work!B519-1,元金均等方式!$C$4,-元金均等方式!$C$5)))</f>
        <v>0</v>
      </c>
      <c r="E519" s="3">
        <f t="shared" si="18"/>
        <v>0</v>
      </c>
    </row>
    <row r="520" spans="2:5">
      <c r="B520" s="1">
        <v>516</v>
      </c>
      <c r="C520" s="3">
        <f>IF(B520&gt;元金均等方式!$C$4,0,(-(-元金均等方式!$C$5/元金均等方式!$C$4)))</f>
        <v>0</v>
      </c>
      <c r="D520" s="3">
        <f>IF(B520&gt;元金均等方式!$C$4,0,(ISPMT(元金均等方式!$C$3/12,Work!B520-1,元金均等方式!$C$4,-元金均等方式!$C$5)))</f>
        <v>0</v>
      </c>
      <c r="E520" s="3">
        <f t="shared" si="18"/>
        <v>0</v>
      </c>
    </row>
    <row r="521" spans="2:5">
      <c r="B521" s="1">
        <v>517</v>
      </c>
      <c r="C521" s="3">
        <f>IF(B521&gt;元金均等方式!$C$4,0,(-(-元金均等方式!$C$5/元金均等方式!$C$4)))</f>
        <v>0</v>
      </c>
      <c r="D521" s="3">
        <f>IF(B521&gt;元金均等方式!$C$4,0,(ISPMT(元金均等方式!$C$3/12,Work!B521-1,元金均等方式!$C$4,-元金均等方式!$C$5)))</f>
        <v>0</v>
      </c>
      <c r="E521" s="3">
        <f t="shared" si="18"/>
        <v>0</v>
      </c>
    </row>
    <row r="522" spans="2:5">
      <c r="B522" s="1">
        <v>518</v>
      </c>
      <c r="C522" s="3">
        <f>IF(B522&gt;元金均等方式!$C$4,0,(-(-元金均等方式!$C$5/元金均等方式!$C$4)))</f>
        <v>0</v>
      </c>
      <c r="D522" s="3">
        <f>IF(B522&gt;元金均等方式!$C$4,0,(ISPMT(元金均等方式!$C$3/12,Work!B522-1,元金均等方式!$C$4,-元金均等方式!$C$5)))</f>
        <v>0</v>
      </c>
      <c r="E522" s="3">
        <f t="shared" si="18"/>
        <v>0</v>
      </c>
    </row>
    <row r="523" spans="2:5">
      <c r="B523" s="1">
        <v>519</v>
      </c>
      <c r="C523" s="3">
        <f>IF(B523&gt;元金均等方式!$C$4,0,(-(-元金均等方式!$C$5/元金均等方式!$C$4)))</f>
        <v>0</v>
      </c>
      <c r="D523" s="3">
        <f>IF(B523&gt;元金均等方式!$C$4,0,(ISPMT(元金均等方式!$C$3/12,Work!B523-1,元金均等方式!$C$4,-元金均等方式!$C$5)))</f>
        <v>0</v>
      </c>
      <c r="E523" s="3">
        <f t="shared" si="18"/>
        <v>0</v>
      </c>
    </row>
    <row r="524" spans="2:5">
      <c r="B524" s="1">
        <v>520</v>
      </c>
      <c r="C524" s="3">
        <f>IF(B524&gt;元金均等方式!$C$4,0,(-(-元金均等方式!$C$5/元金均等方式!$C$4)))</f>
        <v>0</v>
      </c>
      <c r="D524" s="3">
        <f>IF(B524&gt;元金均等方式!$C$4,0,(ISPMT(元金均等方式!$C$3/12,Work!B524-1,元金均等方式!$C$4,-元金均等方式!$C$5)))</f>
        <v>0</v>
      </c>
      <c r="E524" s="3">
        <f t="shared" si="18"/>
        <v>0</v>
      </c>
    </row>
    <row r="525" spans="2:5">
      <c r="B525" s="1">
        <v>521</v>
      </c>
      <c r="C525" s="3">
        <f>IF(B525&gt;元金均等方式!$C$4,0,(-(-元金均等方式!$C$5/元金均等方式!$C$4)))</f>
        <v>0</v>
      </c>
      <c r="D525" s="3">
        <f>IF(B525&gt;元金均等方式!$C$4,0,(ISPMT(元金均等方式!$C$3/12,Work!B525-1,元金均等方式!$C$4,-元金均等方式!$C$5)))</f>
        <v>0</v>
      </c>
      <c r="E525" s="3">
        <f t="shared" si="18"/>
        <v>0</v>
      </c>
    </row>
    <row r="526" spans="2:5">
      <c r="B526" s="1">
        <v>522</v>
      </c>
      <c r="C526" s="3">
        <f>IF(B526&gt;元金均等方式!$C$4,0,(-(-元金均等方式!$C$5/元金均等方式!$C$4)))</f>
        <v>0</v>
      </c>
      <c r="D526" s="3">
        <f>IF(B526&gt;元金均等方式!$C$4,0,(ISPMT(元金均等方式!$C$3/12,Work!B526-1,元金均等方式!$C$4,-元金均等方式!$C$5)))</f>
        <v>0</v>
      </c>
      <c r="E526" s="3">
        <f t="shared" si="18"/>
        <v>0</v>
      </c>
    </row>
    <row r="527" spans="2:5">
      <c r="B527" s="1">
        <v>523</v>
      </c>
      <c r="C527" s="3">
        <f>IF(B527&gt;元金均等方式!$C$4,0,(-(-元金均等方式!$C$5/元金均等方式!$C$4)))</f>
        <v>0</v>
      </c>
      <c r="D527" s="3">
        <f>IF(B527&gt;元金均等方式!$C$4,0,(ISPMT(元金均等方式!$C$3/12,Work!B527-1,元金均等方式!$C$4,-元金均等方式!$C$5)))</f>
        <v>0</v>
      </c>
      <c r="E527" s="3">
        <f t="shared" si="18"/>
        <v>0</v>
      </c>
    </row>
    <row r="528" spans="2:5">
      <c r="B528" s="1">
        <v>524</v>
      </c>
      <c r="C528" s="3">
        <f>IF(B528&gt;元金均等方式!$C$4,0,(-(-元金均等方式!$C$5/元金均等方式!$C$4)))</f>
        <v>0</v>
      </c>
      <c r="D528" s="3">
        <f>IF(B528&gt;元金均等方式!$C$4,0,(ISPMT(元金均等方式!$C$3/12,Work!B528-1,元金均等方式!$C$4,-元金均等方式!$C$5)))</f>
        <v>0</v>
      </c>
      <c r="E528" s="3">
        <f t="shared" si="18"/>
        <v>0</v>
      </c>
    </row>
    <row r="529" spans="2:5">
      <c r="B529" s="1">
        <v>525</v>
      </c>
      <c r="C529" s="3">
        <f>IF(B529&gt;元金均等方式!$C$4,0,(-(-元金均等方式!$C$5/元金均等方式!$C$4)))</f>
        <v>0</v>
      </c>
      <c r="D529" s="3">
        <f>IF(B529&gt;元金均等方式!$C$4,0,(ISPMT(元金均等方式!$C$3/12,Work!B529-1,元金均等方式!$C$4,-元金均等方式!$C$5)))</f>
        <v>0</v>
      </c>
      <c r="E529" s="3">
        <f t="shared" si="18"/>
        <v>0</v>
      </c>
    </row>
    <row r="530" spans="2:5">
      <c r="B530" s="1">
        <v>526</v>
      </c>
      <c r="C530" s="3">
        <f>IF(B530&gt;元金均等方式!$C$4,0,(-(-元金均等方式!$C$5/元金均等方式!$C$4)))</f>
        <v>0</v>
      </c>
      <c r="D530" s="3">
        <f>IF(B530&gt;元金均等方式!$C$4,0,(ISPMT(元金均等方式!$C$3/12,Work!B530-1,元金均等方式!$C$4,-元金均等方式!$C$5)))</f>
        <v>0</v>
      </c>
      <c r="E530" s="3">
        <f t="shared" si="18"/>
        <v>0</v>
      </c>
    </row>
    <row r="531" spans="2:5">
      <c r="B531" s="1">
        <v>527</v>
      </c>
      <c r="C531" s="3">
        <f>IF(B531&gt;元金均等方式!$C$4,0,(-(-元金均等方式!$C$5/元金均等方式!$C$4)))</f>
        <v>0</v>
      </c>
      <c r="D531" s="3">
        <f>IF(B531&gt;元金均等方式!$C$4,0,(ISPMT(元金均等方式!$C$3/12,Work!B531-1,元金均等方式!$C$4,-元金均等方式!$C$5)))</f>
        <v>0</v>
      </c>
      <c r="E531" s="3">
        <f t="shared" si="18"/>
        <v>0</v>
      </c>
    </row>
    <row r="532" spans="2:5">
      <c r="B532" s="1">
        <v>528</v>
      </c>
      <c r="C532" s="3">
        <f>IF(B532&gt;元金均等方式!$C$4,0,(-(-元金均等方式!$C$5/元金均等方式!$C$4)))</f>
        <v>0</v>
      </c>
      <c r="D532" s="3">
        <f>IF(B532&gt;元金均等方式!$C$4,0,(ISPMT(元金均等方式!$C$3/12,Work!B532-1,元金均等方式!$C$4,-元金均等方式!$C$5)))</f>
        <v>0</v>
      </c>
      <c r="E532" s="3">
        <f t="shared" si="18"/>
        <v>0</v>
      </c>
    </row>
    <row r="533" spans="2:5">
      <c r="B533" s="1">
        <v>529</v>
      </c>
      <c r="C533" s="3">
        <f>IF(B533&gt;元金均等方式!$C$4,0,(-(-元金均等方式!$C$5/元金均等方式!$C$4)))</f>
        <v>0</v>
      </c>
      <c r="D533" s="3">
        <f>IF(B533&gt;元金均等方式!$C$4,0,(ISPMT(元金均等方式!$C$3/12,Work!B533-1,元金均等方式!$C$4,-元金均等方式!$C$5)))</f>
        <v>0</v>
      </c>
      <c r="E533" s="3">
        <f t="shared" si="18"/>
        <v>0</v>
      </c>
    </row>
    <row r="534" spans="2:5">
      <c r="B534" s="1">
        <v>530</v>
      </c>
      <c r="C534" s="3">
        <f>IF(B534&gt;元金均等方式!$C$4,0,(-(-元金均等方式!$C$5/元金均等方式!$C$4)))</f>
        <v>0</v>
      </c>
      <c r="D534" s="3">
        <f>IF(B534&gt;元金均等方式!$C$4,0,(ISPMT(元金均等方式!$C$3/12,Work!B534-1,元金均等方式!$C$4,-元金均等方式!$C$5)))</f>
        <v>0</v>
      </c>
      <c r="E534" s="3">
        <f t="shared" si="18"/>
        <v>0</v>
      </c>
    </row>
    <row r="535" spans="2:5">
      <c r="B535" s="1">
        <v>531</v>
      </c>
      <c r="C535" s="3">
        <f>IF(B535&gt;元金均等方式!$C$4,0,(-(-元金均等方式!$C$5/元金均等方式!$C$4)))</f>
        <v>0</v>
      </c>
      <c r="D535" s="3">
        <f>IF(B535&gt;元金均等方式!$C$4,0,(ISPMT(元金均等方式!$C$3/12,Work!B535-1,元金均等方式!$C$4,-元金均等方式!$C$5)))</f>
        <v>0</v>
      </c>
      <c r="E535" s="3">
        <f t="shared" si="18"/>
        <v>0</v>
      </c>
    </row>
    <row r="536" spans="2:5">
      <c r="B536" s="1">
        <v>532</v>
      </c>
      <c r="C536" s="3">
        <f>IF(B536&gt;元金均等方式!$C$4,0,(-(-元金均等方式!$C$5/元金均等方式!$C$4)))</f>
        <v>0</v>
      </c>
      <c r="D536" s="3">
        <f>IF(B536&gt;元金均等方式!$C$4,0,(ISPMT(元金均等方式!$C$3/12,Work!B536-1,元金均等方式!$C$4,-元金均等方式!$C$5)))</f>
        <v>0</v>
      </c>
      <c r="E536" s="3">
        <f t="shared" si="18"/>
        <v>0</v>
      </c>
    </row>
    <row r="537" spans="2:5">
      <c r="B537" s="1">
        <v>533</v>
      </c>
      <c r="C537" s="3">
        <f>IF(B537&gt;元金均等方式!$C$4,0,(-(-元金均等方式!$C$5/元金均等方式!$C$4)))</f>
        <v>0</v>
      </c>
      <c r="D537" s="3">
        <f>IF(B537&gt;元金均等方式!$C$4,0,(ISPMT(元金均等方式!$C$3/12,Work!B537-1,元金均等方式!$C$4,-元金均等方式!$C$5)))</f>
        <v>0</v>
      </c>
      <c r="E537" s="3">
        <f t="shared" si="18"/>
        <v>0</v>
      </c>
    </row>
    <row r="538" spans="2:5">
      <c r="B538" s="1">
        <v>534</v>
      </c>
      <c r="C538" s="3">
        <f>IF(B538&gt;元金均等方式!$C$4,0,(-(-元金均等方式!$C$5/元金均等方式!$C$4)))</f>
        <v>0</v>
      </c>
      <c r="D538" s="3">
        <f>IF(B538&gt;元金均等方式!$C$4,0,(ISPMT(元金均等方式!$C$3/12,Work!B538-1,元金均等方式!$C$4,-元金均等方式!$C$5)))</f>
        <v>0</v>
      </c>
      <c r="E538" s="3">
        <f t="shared" si="18"/>
        <v>0</v>
      </c>
    </row>
    <row r="539" spans="2:5">
      <c r="B539" s="1">
        <v>535</v>
      </c>
      <c r="C539" s="3">
        <f>IF(B539&gt;元金均等方式!$C$4,0,(-(-元金均等方式!$C$5/元金均等方式!$C$4)))</f>
        <v>0</v>
      </c>
      <c r="D539" s="3">
        <f>IF(B539&gt;元金均等方式!$C$4,0,(ISPMT(元金均等方式!$C$3/12,Work!B539-1,元金均等方式!$C$4,-元金均等方式!$C$5)))</f>
        <v>0</v>
      </c>
      <c r="E539" s="3">
        <f t="shared" si="18"/>
        <v>0</v>
      </c>
    </row>
    <row r="540" spans="2:5">
      <c r="B540" s="1">
        <v>536</v>
      </c>
      <c r="C540" s="3">
        <f>IF(B540&gt;元金均等方式!$C$4,0,(-(-元金均等方式!$C$5/元金均等方式!$C$4)))</f>
        <v>0</v>
      </c>
      <c r="D540" s="3">
        <f>IF(B540&gt;元金均等方式!$C$4,0,(ISPMT(元金均等方式!$C$3/12,Work!B540-1,元金均等方式!$C$4,-元金均等方式!$C$5)))</f>
        <v>0</v>
      </c>
      <c r="E540" s="3">
        <f t="shared" si="18"/>
        <v>0</v>
      </c>
    </row>
    <row r="541" spans="2:5">
      <c r="B541" s="1">
        <v>537</v>
      </c>
      <c r="C541" s="3">
        <f>IF(B541&gt;元金均等方式!$C$4,0,(-(-元金均等方式!$C$5/元金均等方式!$C$4)))</f>
        <v>0</v>
      </c>
      <c r="D541" s="3">
        <f>IF(B541&gt;元金均等方式!$C$4,0,(ISPMT(元金均等方式!$C$3/12,Work!B541-1,元金均等方式!$C$4,-元金均等方式!$C$5)))</f>
        <v>0</v>
      </c>
      <c r="E541" s="3">
        <f t="shared" si="18"/>
        <v>0</v>
      </c>
    </row>
    <row r="542" spans="2:5">
      <c r="B542" s="1">
        <v>538</v>
      </c>
      <c r="C542" s="3">
        <f>IF(B542&gt;元金均等方式!$C$4,0,(-(-元金均等方式!$C$5/元金均等方式!$C$4)))</f>
        <v>0</v>
      </c>
      <c r="D542" s="3">
        <f>IF(B542&gt;元金均等方式!$C$4,0,(ISPMT(元金均等方式!$C$3/12,Work!B542-1,元金均等方式!$C$4,-元金均等方式!$C$5)))</f>
        <v>0</v>
      </c>
      <c r="E542" s="3">
        <f t="shared" si="18"/>
        <v>0</v>
      </c>
    </row>
    <row r="543" spans="2:5">
      <c r="B543" s="1">
        <v>539</v>
      </c>
      <c r="C543" s="3">
        <f>IF(B543&gt;元金均等方式!$C$4,0,(-(-元金均等方式!$C$5/元金均等方式!$C$4)))</f>
        <v>0</v>
      </c>
      <c r="D543" s="3">
        <f>IF(B543&gt;元金均等方式!$C$4,0,(ISPMT(元金均等方式!$C$3/12,Work!B543-1,元金均等方式!$C$4,-元金均等方式!$C$5)))</f>
        <v>0</v>
      </c>
      <c r="E543" s="3">
        <f t="shared" si="18"/>
        <v>0</v>
      </c>
    </row>
    <row r="544" spans="2:5">
      <c r="B544" s="1">
        <v>540</v>
      </c>
      <c r="C544" s="3">
        <f>IF(B544&gt;元金均等方式!$C$4,0,(-(-元金均等方式!$C$5/元金均等方式!$C$4)))</f>
        <v>0</v>
      </c>
      <c r="D544" s="3">
        <f>IF(B544&gt;元金均等方式!$C$4,0,(ISPMT(元金均等方式!$C$3/12,Work!B544-1,元金均等方式!$C$4,-元金均等方式!$C$5)))</f>
        <v>0</v>
      </c>
      <c r="E544" s="3">
        <f t="shared" si="18"/>
        <v>0</v>
      </c>
    </row>
    <row r="545" spans="2:5">
      <c r="B545" s="1">
        <v>541</v>
      </c>
      <c r="C545" s="3">
        <f>IF(B545&gt;元金均等方式!$C$4,0,(-(-元金均等方式!$C$5/元金均等方式!$C$4)))</f>
        <v>0</v>
      </c>
      <c r="D545" s="3">
        <f>IF(B545&gt;元金均等方式!$C$4,0,(ISPMT(元金均等方式!$C$3/12,Work!B545-1,元金均等方式!$C$4,-元金均等方式!$C$5)))</f>
        <v>0</v>
      </c>
      <c r="E545" s="3">
        <f t="shared" si="18"/>
        <v>0</v>
      </c>
    </row>
    <row r="546" spans="2:5">
      <c r="B546" s="1">
        <v>542</v>
      </c>
      <c r="C546" s="3">
        <f>IF(B546&gt;元金均等方式!$C$4,0,(-(-元金均等方式!$C$5/元金均等方式!$C$4)))</f>
        <v>0</v>
      </c>
      <c r="D546" s="3">
        <f>IF(B546&gt;元金均等方式!$C$4,0,(ISPMT(元金均等方式!$C$3/12,Work!B546-1,元金均等方式!$C$4,-元金均等方式!$C$5)))</f>
        <v>0</v>
      </c>
      <c r="E546" s="3">
        <f t="shared" si="18"/>
        <v>0</v>
      </c>
    </row>
    <row r="547" spans="2:5">
      <c r="B547" s="1">
        <v>543</v>
      </c>
      <c r="C547" s="3">
        <f>IF(B547&gt;元金均等方式!$C$4,0,(-(-元金均等方式!$C$5/元金均等方式!$C$4)))</f>
        <v>0</v>
      </c>
      <c r="D547" s="3">
        <f>IF(B547&gt;元金均等方式!$C$4,0,(ISPMT(元金均等方式!$C$3/12,Work!B547-1,元金均等方式!$C$4,-元金均等方式!$C$5)))</f>
        <v>0</v>
      </c>
      <c r="E547" s="3">
        <f t="shared" si="18"/>
        <v>0</v>
      </c>
    </row>
    <row r="548" spans="2:5">
      <c r="B548" s="1">
        <v>544</v>
      </c>
      <c r="C548" s="3">
        <f>IF(B548&gt;元金均等方式!$C$4,0,(-(-元金均等方式!$C$5/元金均等方式!$C$4)))</f>
        <v>0</v>
      </c>
      <c r="D548" s="3">
        <f>IF(B548&gt;元金均等方式!$C$4,0,(ISPMT(元金均等方式!$C$3/12,Work!B548-1,元金均等方式!$C$4,-元金均等方式!$C$5)))</f>
        <v>0</v>
      </c>
      <c r="E548" s="3">
        <f t="shared" si="18"/>
        <v>0</v>
      </c>
    </row>
    <row r="549" spans="2:5">
      <c r="B549" s="1">
        <v>545</v>
      </c>
      <c r="C549" s="3">
        <f>IF(B549&gt;元金均等方式!$C$4,0,(-(-元金均等方式!$C$5/元金均等方式!$C$4)))</f>
        <v>0</v>
      </c>
      <c r="D549" s="3">
        <f>IF(B549&gt;元金均等方式!$C$4,0,(ISPMT(元金均等方式!$C$3/12,Work!B549-1,元金均等方式!$C$4,-元金均等方式!$C$5)))</f>
        <v>0</v>
      </c>
      <c r="E549" s="3">
        <f t="shared" si="18"/>
        <v>0</v>
      </c>
    </row>
    <row r="550" spans="2:5">
      <c r="B550" s="1">
        <v>546</v>
      </c>
      <c r="C550" s="3">
        <f>IF(B550&gt;元金均等方式!$C$4,0,(-(-元金均等方式!$C$5/元金均等方式!$C$4)))</f>
        <v>0</v>
      </c>
      <c r="D550" s="3">
        <f>IF(B550&gt;元金均等方式!$C$4,0,(ISPMT(元金均等方式!$C$3/12,Work!B550-1,元金均等方式!$C$4,-元金均等方式!$C$5)))</f>
        <v>0</v>
      </c>
      <c r="E550" s="3">
        <f t="shared" si="18"/>
        <v>0</v>
      </c>
    </row>
    <row r="551" spans="2:5">
      <c r="B551" s="1">
        <v>547</v>
      </c>
      <c r="C551" s="3">
        <f>IF(B551&gt;元金均等方式!$C$4,0,(-(-元金均等方式!$C$5/元金均等方式!$C$4)))</f>
        <v>0</v>
      </c>
      <c r="D551" s="3">
        <f>IF(B551&gt;元金均等方式!$C$4,0,(ISPMT(元金均等方式!$C$3/12,Work!B551-1,元金均等方式!$C$4,-元金均等方式!$C$5)))</f>
        <v>0</v>
      </c>
      <c r="E551" s="3">
        <f t="shared" si="18"/>
        <v>0</v>
      </c>
    </row>
    <row r="552" spans="2:5">
      <c r="B552" s="1">
        <v>548</v>
      </c>
      <c r="C552" s="3">
        <f>IF(B552&gt;元金均等方式!$C$4,0,(-(-元金均等方式!$C$5/元金均等方式!$C$4)))</f>
        <v>0</v>
      </c>
      <c r="D552" s="3">
        <f>IF(B552&gt;元金均等方式!$C$4,0,(ISPMT(元金均等方式!$C$3/12,Work!B552-1,元金均等方式!$C$4,-元金均等方式!$C$5)))</f>
        <v>0</v>
      </c>
      <c r="E552" s="3">
        <f t="shared" si="18"/>
        <v>0</v>
      </c>
    </row>
    <row r="553" spans="2:5">
      <c r="B553" s="1">
        <v>549</v>
      </c>
      <c r="C553" s="3">
        <f>IF(B553&gt;元金均等方式!$C$4,0,(-(-元金均等方式!$C$5/元金均等方式!$C$4)))</f>
        <v>0</v>
      </c>
      <c r="D553" s="3">
        <f>IF(B553&gt;元金均等方式!$C$4,0,(ISPMT(元金均等方式!$C$3/12,Work!B553-1,元金均等方式!$C$4,-元金均等方式!$C$5)))</f>
        <v>0</v>
      </c>
      <c r="E553" s="3">
        <f t="shared" si="18"/>
        <v>0</v>
      </c>
    </row>
    <row r="554" spans="2:5">
      <c r="B554" s="1">
        <v>550</v>
      </c>
      <c r="C554" s="3">
        <f>IF(B554&gt;元金均等方式!$C$4,0,(-(-元金均等方式!$C$5/元金均等方式!$C$4)))</f>
        <v>0</v>
      </c>
      <c r="D554" s="3">
        <f>IF(B554&gt;元金均等方式!$C$4,0,(ISPMT(元金均等方式!$C$3/12,Work!B554-1,元金均等方式!$C$4,-元金均等方式!$C$5)))</f>
        <v>0</v>
      </c>
      <c r="E554" s="3">
        <f t="shared" si="18"/>
        <v>0</v>
      </c>
    </row>
    <row r="555" spans="2:5">
      <c r="B555" s="1">
        <v>551</v>
      </c>
      <c r="C555" s="3">
        <f>IF(B555&gt;元金均等方式!$C$4,0,(-(-元金均等方式!$C$5/元金均等方式!$C$4)))</f>
        <v>0</v>
      </c>
      <c r="D555" s="3">
        <f>IF(B555&gt;元金均等方式!$C$4,0,(ISPMT(元金均等方式!$C$3/12,Work!B555-1,元金均等方式!$C$4,-元金均等方式!$C$5)))</f>
        <v>0</v>
      </c>
      <c r="E555" s="3">
        <f t="shared" si="18"/>
        <v>0</v>
      </c>
    </row>
    <row r="556" spans="2:5">
      <c r="B556" s="1">
        <v>552</v>
      </c>
      <c r="C556" s="3">
        <f>IF(B556&gt;元金均等方式!$C$4,0,(-(-元金均等方式!$C$5/元金均等方式!$C$4)))</f>
        <v>0</v>
      </c>
      <c r="D556" s="3">
        <f>IF(B556&gt;元金均等方式!$C$4,0,(ISPMT(元金均等方式!$C$3/12,Work!B556-1,元金均等方式!$C$4,-元金均等方式!$C$5)))</f>
        <v>0</v>
      </c>
      <c r="E556" s="3">
        <f t="shared" si="18"/>
        <v>0</v>
      </c>
    </row>
    <row r="557" spans="2:5">
      <c r="B557" s="1">
        <v>553</v>
      </c>
      <c r="C557" s="3">
        <f>IF(B557&gt;元金均等方式!$C$4,0,(-(-元金均等方式!$C$5/元金均等方式!$C$4)))</f>
        <v>0</v>
      </c>
      <c r="D557" s="3">
        <f>IF(B557&gt;元金均等方式!$C$4,0,(ISPMT(元金均等方式!$C$3/12,Work!B557-1,元金均等方式!$C$4,-元金均等方式!$C$5)))</f>
        <v>0</v>
      </c>
      <c r="E557" s="3">
        <f t="shared" si="18"/>
        <v>0</v>
      </c>
    </row>
    <row r="558" spans="2:5">
      <c r="B558" s="1">
        <v>554</v>
      </c>
      <c r="C558" s="3">
        <f>IF(B558&gt;元金均等方式!$C$4,0,(-(-元金均等方式!$C$5/元金均等方式!$C$4)))</f>
        <v>0</v>
      </c>
      <c r="D558" s="3">
        <f>IF(B558&gt;元金均等方式!$C$4,0,(ISPMT(元金均等方式!$C$3/12,Work!B558-1,元金均等方式!$C$4,-元金均等方式!$C$5)))</f>
        <v>0</v>
      </c>
      <c r="E558" s="3">
        <f t="shared" si="18"/>
        <v>0</v>
      </c>
    </row>
    <row r="559" spans="2:5">
      <c r="B559" s="1">
        <v>555</v>
      </c>
      <c r="C559" s="3">
        <f>IF(B559&gt;元金均等方式!$C$4,0,(-(-元金均等方式!$C$5/元金均等方式!$C$4)))</f>
        <v>0</v>
      </c>
      <c r="D559" s="3">
        <f>IF(B559&gt;元金均等方式!$C$4,0,(ISPMT(元金均等方式!$C$3/12,Work!B559-1,元金均等方式!$C$4,-元金均等方式!$C$5)))</f>
        <v>0</v>
      </c>
      <c r="E559" s="3">
        <f t="shared" si="18"/>
        <v>0</v>
      </c>
    </row>
    <row r="560" spans="2:5">
      <c r="B560" s="1">
        <v>556</v>
      </c>
      <c r="C560" s="3">
        <f>IF(B560&gt;元金均等方式!$C$4,0,(-(-元金均等方式!$C$5/元金均等方式!$C$4)))</f>
        <v>0</v>
      </c>
      <c r="D560" s="3">
        <f>IF(B560&gt;元金均等方式!$C$4,0,(ISPMT(元金均等方式!$C$3/12,Work!B560-1,元金均等方式!$C$4,-元金均等方式!$C$5)))</f>
        <v>0</v>
      </c>
      <c r="E560" s="3">
        <f t="shared" si="18"/>
        <v>0</v>
      </c>
    </row>
    <row r="561" spans="2:5">
      <c r="B561" s="1">
        <v>557</v>
      </c>
      <c r="C561" s="3">
        <f>IF(B561&gt;元金均等方式!$C$4,0,(-(-元金均等方式!$C$5/元金均等方式!$C$4)))</f>
        <v>0</v>
      </c>
      <c r="D561" s="3">
        <f>IF(B561&gt;元金均等方式!$C$4,0,(ISPMT(元金均等方式!$C$3/12,Work!B561-1,元金均等方式!$C$4,-元金均等方式!$C$5)))</f>
        <v>0</v>
      </c>
      <c r="E561" s="3">
        <f t="shared" si="18"/>
        <v>0</v>
      </c>
    </row>
    <row r="562" spans="2:5">
      <c r="B562" s="1">
        <v>558</v>
      </c>
      <c r="C562" s="3">
        <f>IF(B562&gt;元金均等方式!$C$4,0,(-(-元金均等方式!$C$5/元金均等方式!$C$4)))</f>
        <v>0</v>
      </c>
      <c r="D562" s="3">
        <f>IF(B562&gt;元金均等方式!$C$4,0,(ISPMT(元金均等方式!$C$3/12,Work!B562-1,元金均等方式!$C$4,-元金均等方式!$C$5)))</f>
        <v>0</v>
      </c>
      <c r="E562" s="3">
        <f t="shared" si="18"/>
        <v>0</v>
      </c>
    </row>
    <row r="563" spans="2:5">
      <c r="B563" s="1">
        <v>559</v>
      </c>
      <c r="C563" s="3">
        <f>IF(B563&gt;元金均等方式!$C$4,0,(-(-元金均等方式!$C$5/元金均等方式!$C$4)))</f>
        <v>0</v>
      </c>
      <c r="D563" s="3">
        <f>IF(B563&gt;元金均等方式!$C$4,0,(ISPMT(元金均等方式!$C$3/12,Work!B563-1,元金均等方式!$C$4,-元金均等方式!$C$5)))</f>
        <v>0</v>
      </c>
      <c r="E563" s="3">
        <f t="shared" si="18"/>
        <v>0</v>
      </c>
    </row>
    <row r="564" spans="2:5">
      <c r="B564" s="1">
        <v>560</v>
      </c>
      <c r="C564" s="3">
        <f>IF(B564&gt;元金均等方式!$C$4,0,(-(-元金均等方式!$C$5/元金均等方式!$C$4)))</f>
        <v>0</v>
      </c>
      <c r="D564" s="3">
        <f>IF(B564&gt;元金均等方式!$C$4,0,(ISPMT(元金均等方式!$C$3/12,Work!B564-1,元金均等方式!$C$4,-元金均等方式!$C$5)))</f>
        <v>0</v>
      </c>
      <c r="E564" s="3">
        <f t="shared" si="18"/>
        <v>0</v>
      </c>
    </row>
    <row r="565" spans="2:5">
      <c r="B565" s="1">
        <v>561</v>
      </c>
      <c r="C565" s="3">
        <f>IF(B565&gt;元金均等方式!$C$4,0,(-(-元金均等方式!$C$5/元金均等方式!$C$4)))</f>
        <v>0</v>
      </c>
      <c r="D565" s="3">
        <f>IF(B565&gt;元金均等方式!$C$4,0,(ISPMT(元金均等方式!$C$3/12,Work!B565-1,元金均等方式!$C$4,-元金均等方式!$C$5)))</f>
        <v>0</v>
      </c>
      <c r="E565" s="3">
        <f t="shared" si="18"/>
        <v>0</v>
      </c>
    </row>
    <row r="566" spans="2:5">
      <c r="B566" s="1">
        <v>562</v>
      </c>
      <c r="C566" s="3">
        <f>IF(B566&gt;元金均等方式!$C$4,0,(-(-元金均等方式!$C$5/元金均等方式!$C$4)))</f>
        <v>0</v>
      </c>
      <c r="D566" s="3">
        <f>IF(B566&gt;元金均等方式!$C$4,0,(ISPMT(元金均等方式!$C$3/12,Work!B566-1,元金均等方式!$C$4,-元金均等方式!$C$5)))</f>
        <v>0</v>
      </c>
      <c r="E566" s="3">
        <f t="shared" si="18"/>
        <v>0</v>
      </c>
    </row>
    <row r="567" spans="2:5">
      <c r="B567" s="1">
        <v>563</v>
      </c>
      <c r="C567" s="3">
        <f>IF(B567&gt;元金均等方式!$C$4,0,(-(-元金均等方式!$C$5/元金均等方式!$C$4)))</f>
        <v>0</v>
      </c>
      <c r="D567" s="3">
        <f>IF(B567&gt;元金均等方式!$C$4,0,(ISPMT(元金均等方式!$C$3/12,Work!B567-1,元金均等方式!$C$4,-元金均等方式!$C$5)))</f>
        <v>0</v>
      </c>
      <c r="E567" s="3">
        <f t="shared" si="18"/>
        <v>0</v>
      </c>
    </row>
    <row r="568" spans="2:5">
      <c r="B568" s="1">
        <v>564</v>
      </c>
      <c r="C568" s="3">
        <f>IF(B568&gt;元金均等方式!$C$4,0,(-(-元金均等方式!$C$5/元金均等方式!$C$4)))</f>
        <v>0</v>
      </c>
      <c r="D568" s="3">
        <f>IF(B568&gt;元金均等方式!$C$4,0,(ISPMT(元金均等方式!$C$3/12,Work!B568-1,元金均等方式!$C$4,-元金均等方式!$C$5)))</f>
        <v>0</v>
      </c>
      <c r="E568" s="3">
        <f t="shared" si="18"/>
        <v>0</v>
      </c>
    </row>
    <row r="569" spans="2:5">
      <c r="B569" s="1">
        <v>565</v>
      </c>
      <c r="C569" s="3">
        <f>IF(B569&gt;元金均等方式!$C$4,0,(-(-元金均等方式!$C$5/元金均等方式!$C$4)))</f>
        <v>0</v>
      </c>
      <c r="D569" s="3">
        <f>IF(B569&gt;元金均等方式!$C$4,0,(ISPMT(元金均等方式!$C$3/12,Work!B569-1,元金均等方式!$C$4,-元金均等方式!$C$5)))</f>
        <v>0</v>
      </c>
      <c r="E569" s="3">
        <f t="shared" si="18"/>
        <v>0</v>
      </c>
    </row>
    <row r="570" spans="2:5">
      <c r="B570" s="1">
        <v>566</v>
      </c>
      <c r="C570" s="3">
        <f>IF(B570&gt;元金均等方式!$C$4,0,(-(-元金均等方式!$C$5/元金均等方式!$C$4)))</f>
        <v>0</v>
      </c>
      <c r="D570" s="3">
        <f>IF(B570&gt;元金均等方式!$C$4,0,(ISPMT(元金均等方式!$C$3/12,Work!B570-1,元金均等方式!$C$4,-元金均等方式!$C$5)))</f>
        <v>0</v>
      </c>
      <c r="E570" s="3">
        <f t="shared" si="18"/>
        <v>0</v>
      </c>
    </row>
    <row r="571" spans="2:5">
      <c r="B571" s="1">
        <v>567</v>
      </c>
      <c r="C571" s="3">
        <f>IF(B571&gt;元金均等方式!$C$4,0,(-(-元金均等方式!$C$5/元金均等方式!$C$4)))</f>
        <v>0</v>
      </c>
      <c r="D571" s="3">
        <f>IF(B571&gt;元金均等方式!$C$4,0,(ISPMT(元金均等方式!$C$3/12,Work!B571-1,元金均等方式!$C$4,-元金均等方式!$C$5)))</f>
        <v>0</v>
      </c>
      <c r="E571" s="3">
        <f t="shared" si="18"/>
        <v>0</v>
      </c>
    </row>
    <row r="572" spans="2:5">
      <c r="B572" s="1">
        <v>568</v>
      </c>
      <c r="C572" s="3">
        <f>IF(B572&gt;元金均等方式!$C$4,0,(-(-元金均等方式!$C$5/元金均等方式!$C$4)))</f>
        <v>0</v>
      </c>
      <c r="D572" s="3">
        <f>IF(B572&gt;元金均等方式!$C$4,0,(ISPMT(元金均等方式!$C$3/12,Work!B572-1,元金均等方式!$C$4,-元金均等方式!$C$5)))</f>
        <v>0</v>
      </c>
      <c r="E572" s="3">
        <f t="shared" si="18"/>
        <v>0</v>
      </c>
    </row>
    <row r="573" spans="2:5">
      <c r="B573" s="1">
        <v>569</v>
      </c>
      <c r="C573" s="3">
        <f>IF(B573&gt;元金均等方式!$C$4,0,(-(-元金均等方式!$C$5/元金均等方式!$C$4)))</f>
        <v>0</v>
      </c>
      <c r="D573" s="3">
        <f>IF(B573&gt;元金均等方式!$C$4,0,(ISPMT(元金均等方式!$C$3/12,Work!B573-1,元金均等方式!$C$4,-元金均等方式!$C$5)))</f>
        <v>0</v>
      </c>
      <c r="E573" s="3">
        <f t="shared" si="18"/>
        <v>0</v>
      </c>
    </row>
    <row r="574" spans="2:5">
      <c r="B574" s="1">
        <v>570</v>
      </c>
      <c r="C574" s="3">
        <f>IF(B574&gt;元金均等方式!$C$4,0,(-(-元金均等方式!$C$5/元金均等方式!$C$4)))</f>
        <v>0</v>
      </c>
      <c r="D574" s="3">
        <f>IF(B574&gt;元金均等方式!$C$4,0,(ISPMT(元金均等方式!$C$3/12,Work!B574-1,元金均等方式!$C$4,-元金均等方式!$C$5)))</f>
        <v>0</v>
      </c>
      <c r="E574" s="3">
        <f t="shared" si="18"/>
        <v>0</v>
      </c>
    </row>
    <row r="575" spans="2:5">
      <c r="B575" s="1">
        <v>571</v>
      </c>
      <c r="C575" s="3">
        <f>IF(B575&gt;元金均等方式!$C$4,0,(-(-元金均等方式!$C$5/元金均等方式!$C$4)))</f>
        <v>0</v>
      </c>
      <c r="D575" s="3">
        <f>IF(B575&gt;元金均等方式!$C$4,0,(ISPMT(元金均等方式!$C$3/12,Work!B575-1,元金均等方式!$C$4,-元金均等方式!$C$5)))</f>
        <v>0</v>
      </c>
      <c r="E575" s="3">
        <f t="shared" si="18"/>
        <v>0</v>
      </c>
    </row>
    <row r="576" spans="2:5">
      <c r="B576" s="1">
        <v>572</v>
      </c>
      <c r="C576" s="3">
        <f>IF(B576&gt;元金均等方式!$C$4,0,(-(-元金均等方式!$C$5/元金均等方式!$C$4)))</f>
        <v>0</v>
      </c>
      <c r="D576" s="3">
        <f>IF(B576&gt;元金均等方式!$C$4,0,(ISPMT(元金均等方式!$C$3/12,Work!B576-1,元金均等方式!$C$4,-元金均等方式!$C$5)))</f>
        <v>0</v>
      </c>
      <c r="E576" s="3">
        <f t="shared" si="18"/>
        <v>0</v>
      </c>
    </row>
    <row r="577" spans="2:5">
      <c r="B577" s="1">
        <v>573</v>
      </c>
      <c r="C577" s="3">
        <f>IF(B577&gt;元金均等方式!$C$4,0,(-(-元金均等方式!$C$5/元金均等方式!$C$4)))</f>
        <v>0</v>
      </c>
      <c r="D577" s="3">
        <f>IF(B577&gt;元金均等方式!$C$4,0,(ISPMT(元金均等方式!$C$3/12,Work!B577-1,元金均等方式!$C$4,-元金均等方式!$C$5)))</f>
        <v>0</v>
      </c>
      <c r="E577" s="3">
        <f t="shared" si="18"/>
        <v>0</v>
      </c>
    </row>
    <row r="578" spans="2:5">
      <c r="B578" s="1">
        <v>574</v>
      </c>
      <c r="C578" s="3">
        <f>IF(B578&gt;元金均等方式!$C$4,0,(-(-元金均等方式!$C$5/元金均等方式!$C$4)))</f>
        <v>0</v>
      </c>
      <c r="D578" s="3">
        <f>IF(B578&gt;元金均等方式!$C$4,0,(ISPMT(元金均等方式!$C$3/12,Work!B578-1,元金均等方式!$C$4,-元金均等方式!$C$5)))</f>
        <v>0</v>
      </c>
      <c r="E578" s="3">
        <f t="shared" si="18"/>
        <v>0</v>
      </c>
    </row>
    <row r="579" spans="2:5">
      <c r="B579" s="1">
        <v>575</v>
      </c>
      <c r="C579" s="3">
        <f>IF(B579&gt;元金均等方式!$C$4,0,(-(-元金均等方式!$C$5/元金均等方式!$C$4)))</f>
        <v>0</v>
      </c>
      <c r="D579" s="3">
        <f>IF(B579&gt;元金均等方式!$C$4,0,(ISPMT(元金均等方式!$C$3/12,Work!B579-1,元金均等方式!$C$4,-元金均等方式!$C$5)))</f>
        <v>0</v>
      </c>
      <c r="E579" s="3">
        <f t="shared" si="18"/>
        <v>0</v>
      </c>
    </row>
    <row r="580" spans="2:5">
      <c r="B580" s="1">
        <v>576</v>
      </c>
      <c r="C580" s="3">
        <f>IF(B580&gt;元金均等方式!$C$4,0,(-(-元金均等方式!$C$5/元金均等方式!$C$4)))</f>
        <v>0</v>
      </c>
      <c r="D580" s="3">
        <f>IF(B580&gt;元金均等方式!$C$4,0,(ISPMT(元金均等方式!$C$3/12,Work!B580-1,元金均等方式!$C$4,-元金均等方式!$C$5)))</f>
        <v>0</v>
      </c>
      <c r="E580" s="3">
        <f t="shared" si="18"/>
        <v>0</v>
      </c>
    </row>
    <row r="581" spans="2:5">
      <c r="B581" s="1">
        <v>577</v>
      </c>
      <c r="C581" s="3">
        <f>IF(B581&gt;元金均等方式!$C$4,0,(-(-元金均等方式!$C$5/元金均等方式!$C$4)))</f>
        <v>0</v>
      </c>
      <c r="D581" s="3">
        <f>IF(B581&gt;元金均等方式!$C$4,0,(ISPMT(元金均等方式!$C$3/12,Work!B581-1,元金均等方式!$C$4,-元金均等方式!$C$5)))</f>
        <v>0</v>
      </c>
      <c r="E581" s="3">
        <f t="shared" si="18"/>
        <v>0</v>
      </c>
    </row>
    <row r="582" spans="2:5">
      <c r="B582" s="1">
        <v>578</v>
      </c>
      <c r="C582" s="3">
        <f>IF(B582&gt;元金均等方式!$C$4,0,(-(-元金均等方式!$C$5/元金均等方式!$C$4)))</f>
        <v>0</v>
      </c>
      <c r="D582" s="3">
        <f>IF(B582&gt;元金均等方式!$C$4,0,(ISPMT(元金均等方式!$C$3/12,Work!B582-1,元金均等方式!$C$4,-元金均等方式!$C$5)))</f>
        <v>0</v>
      </c>
      <c r="E582" s="3">
        <f t="shared" ref="E582:E604" si="19">ROUNDDOWN(C582+D582,0)</f>
        <v>0</v>
      </c>
    </row>
    <row r="583" spans="2:5">
      <c r="B583" s="1">
        <v>579</v>
      </c>
      <c r="C583" s="3">
        <f>IF(B583&gt;元金均等方式!$C$4,0,(-(-元金均等方式!$C$5/元金均等方式!$C$4)))</f>
        <v>0</v>
      </c>
      <c r="D583" s="3">
        <f>IF(B583&gt;元金均等方式!$C$4,0,(ISPMT(元金均等方式!$C$3/12,Work!B583-1,元金均等方式!$C$4,-元金均等方式!$C$5)))</f>
        <v>0</v>
      </c>
      <c r="E583" s="3">
        <f t="shared" si="19"/>
        <v>0</v>
      </c>
    </row>
    <row r="584" spans="2:5">
      <c r="B584" s="1">
        <v>580</v>
      </c>
      <c r="C584" s="3">
        <f>IF(B584&gt;元金均等方式!$C$4,0,(-(-元金均等方式!$C$5/元金均等方式!$C$4)))</f>
        <v>0</v>
      </c>
      <c r="D584" s="3">
        <f>IF(B584&gt;元金均等方式!$C$4,0,(ISPMT(元金均等方式!$C$3/12,Work!B584-1,元金均等方式!$C$4,-元金均等方式!$C$5)))</f>
        <v>0</v>
      </c>
      <c r="E584" s="3">
        <f t="shared" si="19"/>
        <v>0</v>
      </c>
    </row>
    <row r="585" spans="2:5">
      <c r="B585" s="1">
        <v>581</v>
      </c>
      <c r="C585" s="3">
        <f>IF(B585&gt;元金均等方式!$C$4,0,(-(-元金均等方式!$C$5/元金均等方式!$C$4)))</f>
        <v>0</v>
      </c>
      <c r="D585" s="3">
        <f>IF(B585&gt;元金均等方式!$C$4,0,(ISPMT(元金均等方式!$C$3/12,Work!B585-1,元金均等方式!$C$4,-元金均等方式!$C$5)))</f>
        <v>0</v>
      </c>
      <c r="E585" s="3">
        <f t="shared" si="19"/>
        <v>0</v>
      </c>
    </row>
    <row r="586" spans="2:5">
      <c r="B586" s="1">
        <v>582</v>
      </c>
      <c r="C586" s="3">
        <f>IF(B586&gt;元金均等方式!$C$4,0,(-(-元金均等方式!$C$5/元金均等方式!$C$4)))</f>
        <v>0</v>
      </c>
      <c r="D586" s="3">
        <f>IF(B586&gt;元金均等方式!$C$4,0,(ISPMT(元金均等方式!$C$3/12,Work!B586-1,元金均等方式!$C$4,-元金均等方式!$C$5)))</f>
        <v>0</v>
      </c>
      <c r="E586" s="3">
        <f t="shared" si="19"/>
        <v>0</v>
      </c>
    </row>
    <row r="587" spans="2:5">
      <c r="B587" s="1">
        <v>583</v>
      </c>
      <c r="C587" s="3">
        <f>IF(B587&gt;元金均等方式!$C$4,0,(-(-元金均等方式!$C$5/元金均等方式!$C$4)))</f>
        <v>0</v>
      </c>
      <c r="D587" s="3">
        <f>IF(B587&gt;元金均等方式!$C$4,0,(ISPMT(元金均等方式!$C$3/12,Work!B587-1,元金均等方式!$C$4,-元金均等方式!$C$5)))</f>
        <v>0</v>
      </c>
      <c r="E587" s="3">
        <f t="shared" si="19"/>
        <v>0</v>
      </c>
    </row>
    <row r="588" spans="2:5">
      <c r="B588" s="1">
        <v>584</v>
      </c>
      <c r="C588" s="3">
        <f>IF(B588&gt;元金均等方式!$C$4,0,(-(-元金均等方式!$C$5/元金均等方式!$C$4)))</f>
        <v>0</v>
      </c>
      <c r="D588" s="3">
        <f>IF(B588&gt;元金均等方式!$C$4,0,(ISPMT(元金均等方式!$C$3/12,Work!B588-1,元金均等方式!$C$4,-元金均等方式!$C$5)))</f>
        <v>0</v>
      </c>
      <c r="E588" s="3">
        <f t="shared" si="19"/>
        <v>0</v>
      </c>
    </row>
    <row r="589" spans="2:5">
      <c r="B589" s="1">
        <v>585</v>
      </c>
      <c r="C589" s="3">
        <f>IF(B589&gt;元金均等方式!$C$4,0,(-(-元金均等方式!$C$5/元金均等方式!$C$4)))</f>
        <v>0</v>
      </c>
      <c r="D589" s="3">
        <f>IF(B589&gt;元金均等方式!$C$4,0,(ISPMT(元金均等方式!$C$3/12,Work!B589-1,元金均等方式!$C$4,-元金均等方式!$C$5)))</f>
        <v>0</v>
      </c>
      <c r="E589" s="3">
        <f t="shared" si="19"/>
        <v>0</v>
      </c>
    </row>
    <row r="590" spans="2:5">
      <c r="B590" s="1">
        <v>586</v>
      </c>
      <c r="C590" s="3">
        <f>IF(B590&gt;元金均等方式!$C$4,0,(-(-元金均等方式!$C$5/元金均等方式!$C$4)))</f>
        <v>0</v>
      </c>
      <c r="D590" s="3">
        <f>IF(B590&gt;元金均等方式!$C$4,0,(ISPMT(元金均等方式!$C$3/12,Work!B590-1,元金均等方式!$C$4,-元金均等方式!$C$5)))</f>
        <v>0</v>
      </c>
      <c r="E590" s="3">
        <f t="shared" si="19"/>
        <v>0</v>
      </c>
    </row>
    <row r="591" spans="2:5">
      <c r="B591" s="1">
        <v>587</v>
      </c>
      <c r="C591" s="3">
        <f>IF(B591&gt;元金均等方式!$C$4,0,(-(-元金均等方式!$C$5/元金均等方式!$C$4)))</f>
        <v>0</v>
      </c>
      <c r="D591" s="3">
        <f>IF(B591&gt;元金均等方式!$C$4,0,(ISPMT(元金均等方式!$C$3/12,Work!B591-1,元金均等方式!$C$4,-元金均等方式!$C$5)))</f>
        <v>0</v>
      </c>
      <c r="E591" s="3">
        <f t="shared" si="19"/>
        <v>0</v>
      </c>
    </row>
    <row r="592" spans="2:5">
      <c r="B592" s="1">
        <v>588</v>
      </c>
      <c r="C592" s="3">
        <f>IF(B592&gt;元金均等方式!$C$4,0,(-(-元金均等方式!$C$5/元金均等方式!$C$4)))</f>
        <v>0</v>
      </c>
      <c r="D592" s="3">
        <f>IF(B592&gt;元金均等方式!$C$4,0,(ISPMT(元金均等方式!$C$3/12,Work!B592-1,元金均等方式!$C$4,-元金均等方式!$C$5)))</f>
        <v>0</v>
      </c>
      <c r="E592" s="3">
        <f t="shared" si="19"/>
        <v>0</v>
      </c>
    </row>
    <row r="593" spans="2:5">
      <c r="B593" s="1">
        <v>589</v>
      </c>
      <c r="C593" s="3">
        <f>IF(B593&gt;元金均等方式!$C$4,0,(-(-元金均等方式!$C$5/元金均等方式!$C$4)))</f>
        <v>0</v>
      </c>
      <c r="D593" s="3">
        <f>IF(B593&gt;元金均等方式!$C$4,0,(ISPMT(元金均等方式!$C$3/12,Work!B593-1,元金均等方式!$C$4,-元金均等方式!$C$5)))</f>
        <v>0</v>
      </c>
      <c r="E593" s="3">
        <f t="shared" si="19"/>
        <v>0</v>
      </c>
    </row>
    <row r="594" spans="2:5">
      <c r="B594" s="1">
        <v>590</v>
      </c>
      <c r="C594" s="3">
        <f>IF(B594&gt;元金均等方式!$C$4,0,(-(-元金均等方式!$C$5/元金均等方式!$C$4)))</f>
        <v>0</v>
      </c>
      <c r="D594" s="3">
        <f>IF(B594&gt;元金均等方式!$C$4,0,(ISPMT(元金均等方式!$C$3/12,Work!B594-1,元金均等方式!$C$4,-元金均等方式!$C$5)))</f>
        <v>0</v>
      </c>
      <c r="E594" s="3">
        <f t="shared" si="19"/>
        <v>0</v>
      </c>
    </row>
    <row r="595" spans="2:5">
      <c r="B595" s="1">
        <v>591</v>
      </c>
      <c r="C595" s="3">
        <f>IF(B595&gt;元金均等方式!$C$4,0,(-(-元金均等方式!$C$5/元金均等方式!$C$4)))</f>
        <v>0</v>
      </c>
      <c r="D595" s="3">
        <f>IF(B595&gt;元金均等方式!$C$4,0,(ISPMT(元金均等方式!$C$3/12,Work!B595-1,元金均等方式!$C$4,-元金均等方式!$C$5)))</f>
        <v>0</v>
      </c>
      <c r="E595" s="3">
        <f t="shared" si="19"/>
        <v>0</v>
      </c>
    </row>
    <row r="596" spans="2:5">
      <c r="B596" s="1">
        <v>592</v>
      </c>
      <c r="C596" s="3">
        <f>IF(B596&gt;元金均等方式!$C$4,0,(-(-元金均等方式!$C$5/元金均等方式!$C$4)))</f>
        <v>0</v>
      </c>
      <c r="D596" s="3">
        <f>IF(B596&gt;元金均等方式!$C$4,0,(ISPMT(元金均等方式!$C$3/12,Work!B596-1,元金均等方式!$C$4,-元金均等方式!$C$5)))</f>
        <v>0</v>
      </c>
      <c r="E596" s="3">
        <f t="shared" si="19"/>
        <v>0</v>
      </c>
    </row>
    <row r="597" spans="2:5">
      <c r="B597" s="1">
        <v>593</v>
      </c>
      <c r="C597" s="3">
        <f>IF(B597&gt;元金均等方式!$C$4,0,(-(-元金均等方式!$C$5/元金均等方式!$C$4)))</f>
        <v>0</v>
      </c>
      <c r="D597" s="3">
        <f>IF(B597&gt;元金均等方式!$C$4,0,(ISPMT(元金均等方式!$C$3/12,Work!B597-1,元金均等方式!$C$4,-元金均等方式!$C$5)))</f>
        <v>0</v>
      </c>
      <c r="E597" s="3">
        <f t="shared" si="19"/>
        <v>0</v>
      </c>
    </row>
    <row r="598" spans="2:5">
      <c r="B598" s="1">
        <v>594</v>
      </c>
      <c r="C598" s="3">
        <f>IF(B598&gt;元金均等方式!$C$4,0,(-(-元金均等方式!$C$5/元金均等方式!$C$4)))</f>
        <v>0</v>
      </c>
      <c r="D598" s="3">
        <f>IF(B598&gt;元金均等方式!$C$4,0,(ISPMT(元金均等方式!$C$3/12,Work!B598-1,元金均等方式!$C$4,-元金均等方式!$C$5)))</f>
        <v>0</v>
      </c>
      <c r="E598" s="3">
        <f t="shared" si="19"/>
        <v>0</v>
      </c>
    </row>
    <row r="599" spans="2:5">
      <c r="B599" s="1">
        <v>595</v>
      </c>
      <c r="C599" s="3">
        <f>IF(B599&gt;元金均等方式!$C$4,0,(-(-元金均等方式!$C$5/元金均等方式!$C$4)))</f>
        <v>0</v>
      </c>
      <c r="D599" s="3">
        <f>IF(B599&gt;元金均等方式!$C$4,0,(ISPMT(元金均等方式!$C$3/12,Work!B599-1,元金均等方式!$C$4,-元金均等方式!$C$5)))</f>
        <v>0</v>
      </c>
      <c r="E599" s="3">
        <f t="shared" si="19"/>
        <v>0</v>
      </c>
    </row>
    <row r="600" spans="2:5">
      <c r="B600" s="1">
        <v>596</v>
      </c>
      <c r="C600" s="3">
        <f>IF(B600&gt;元金均等方式!$C$4,0,(-(-元金均等方式!$C$5/元金均等方式!$C$4)))</f>
        <v>0</v>
      </c>
      <c r="D600" s="3">
        <f>IF(B600&gt;元金均等方式!$C$4,0,(ISPMT(元金均等方式!$C$3/12,Work!B600-1,元金均等方式!$C$4,-元金均等方式!$C$5)))</f>
        <v>0</v>
      </c>
      <c r="E600" s="3">
        <f t="shared" si="19"/>
        <v>0</v>
      </c>
    </row>
    <row r="601" spans="2:5">
      <c r="B601" s="1">
        <v>597</v>
      </c>
      <c r="C601" s="3">
        <f>IF(B601&gt;元金均等方式!$C$4,0,(-(-元金均等方式!$C$5/元金均等方式!$C$4)))</f>
        <v>0</v>
      </c>
      <c r="D601" s="3">
        <f>IF(B601&gt;元金均等方式!$C$4,0,(ISPMT(元金均等方式!$C$3/12,Work!B601-1,元金均等方式!$C$4,-元金均等方式!$C$5)))</f>
        <v>0</v>
      </c>
      <c r="E601" s="3">
        <f t="shared" si="19"/>
        <v>0</v>
      </c>
    </row>
    <row r="602" spans="2:5">
      <c r="B602" s="1">
        <v>598</v>
      </c>
      <c r="C602" s="3">
        <f>IF(B602&gt;元金均等方式!$C$4,0,(-(-元金均等方式!$C$5/元金均等方式!$C$4)))</f>
        <v>0</v>
      </c>
      <c r="D602" s="3">
        <f>IF(B602&gt;元金均等方式!$C$4,0,(ISPMT(元金均等方式!$C$3/12,Work!B602-1,元金均等方式!$C$4,-元金均等方式!$C$5)))</f>
        <v>0</v>
      </c>
      <c r="E602" s="3">
        <f t="shared" si="19"/>
        <v>0</v>
      </c>
    </row>
    <row r="603" spans="2:5">
      <c r="B603" s="1">
        <v>599</v>
      </c>
      <c r="C603" s="3">
        <f>IF(B603&gt;元金均等方式!$C$4,0,(-(-元金均等方式!$C$5/元金均等方式!$C$4)))</f>
        <v>0</v>
      </c>
      <c r="D603" s="3">
        <f>IF(B603&gt;元金均等方式!$C$4,0,(ISPMT(元金均等方式!$C$3/12,Work!B603-1,元金均等方式!$C$4,-元金均等方式!$C$5)))</f>
        <v>0</v>
      </c>
      <c r="E603" s="3">
        <f t="shared" si="19"/>
        <v>0</v>
      </c>
    </row>
    <row r="604" spans="2:5">
      <c r="B604" s="1">
        <v>600</v>
      </c>
      <c r="C604" s="3">
        <f>IF(B604&gt;元金均等方式!$C$4,0,(-(-元金均等方式!$C$5/元金均等方式!$C$4)))</f>
        <v>0</v>
      </c>
      <c r="D604" s="3">
        <f>IF(B604&gt;元金均等方式!$C$4,0,(ISPMT(元金均等方式!$C$3/12,Work!B604-1,元金均等方式!$C$4,-元金均等方式!$C$5)))</f>
        <v>0</v>
      </c>
      <c r="E604" s="3">
        <f t="shared" si="19"/>
        <v>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B1AF1-1369-3D4D-BEEC-C55ABF8D842A}">
  <dimension ref="B1:L604"/>
  <sheetViews>
    <sheetView zoomScale="130" zoomScaleNormal="130" workbookViewId="0">
      <selection activeCell="J21" sqref="J21"/>
    </sheetView>
  </sheetViews>
  <sheetFormatPr baseColWidth="10" defaultRowHeight="20"/>
  <cols>
    <col min="1" max="1" width="10.7109375" style="1"/>
    <col min="2" max="2" width="4.85546875" style="1" bestFit="1" customWidth="1"/>
    <col min="3" max="3" width="10.7109375" style="1"/>
    <col min="4" max="4" width="8.7109375" style="1" bestFit="1" customWidth="1"/>
    <col min="5" max="6" width="12.28515625" style="1" bestFit="1" customWidth="1"/>
    <col min="7" max="7" width="10.7109375" style="1"/>
    <col min="8" max="8" width="5.42578125" style="1" customWidth="1"/>
    <col min="9" max="16384" width="10.7109375" style="1"/>
  </cols>
  <sheetData>
    <row r="1" spans="2:12" ht="18"/>
    <row r="2" spans="2:12" ht="18">
      <c r="B2" s="1" t="s">
        <v>18</v>
      </c>
      <c r="D2" s="1" t="s">
        <v>5</v>
      </c>
      <c r="E2" s="3">
        <f>SUM(E5:E604)+F2</f>
        <v>11204878.666666664</v>
      </c>
      <c r="F2" s="1">
        <f>VLOOKUP(元金均等方式!$C$4,B5:F604,5,FALSE)</f>
        <v>-1.4988472685217857E-9</v>
      </c>
      <c r="H2" s="1" t="s">
        <v>19</v>
      </c>
      <c r="J2" s="1" t="s">
        <v>5</v>
      </c>
      <c r="K2" s="3">
        <f>SUM(K5:K104)+L2</f>
        <v>5614250</v>
      </c>
      <c r="L2" s="1">
        <f>VLOOKUP(ROUNDDOWN(元金均等方式!$C$4/6,0),H5:L604,5,FALSE)</f>
        <v>0</v>
      </c>
    </row>
    <row r="3" spans="2:12" ht="18"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</row>
    <row r="4" spans="2:12" ht="18">
      <c r="F4" s="3">
        <f>元金均等方式!C5</f>
        <v>10000000</v>
      </c>
      <c r="L4" s="3">
        <f>元金均等方式!C6</f>
        <v>5000000</v>
      </c>
    </row>
    <row r="5" spans="2:12" ht="18">
      <c r="B5" s="1">
        <v>1</v>
      </c>
      <c r="C5" s="3">
        <f>IF(B5&gt;元金均等方式!$C$4,0,(-(-元金均等方式!$C$5/元金均等方式!$C$4)))</f>
        <v>41666.666666666664</v>
      </c>
      <c r="D5" s="3">
        <f>IF(B5&gt;元金均等方式!$C$4,0,(ISPMT(元金均等方式!$D$3/12,Work!B5-1,元金均等方式!$C$4,-元金均等方式!$C$5)))</f>
        <v>10000</v>
      </c>
      <c r="E5" s="3">
        <f t="shared" ref="E5:E68" si="0">IF(ROUNDDOWN(C5+D5,0)&gt;F4,F4,ROUNDDOWN(C5+D5,0))</f>
        <v>51666</v>
      </c>
      <c r="F5" s="3">
        <f>F4-C5</f>
        <v>9958333.333333334</v>
      </c>
      <c r="H5" s="1">
        <v>1</v>
      </c>
      <c r="I5" s="3">
        <f>IF(H5&gt;ROUNDDOWN(元金均等方式!$C$4/6,0),0,(-(-元金均等方式!$C$6/ROUNDDOWN(元金均等方式!$C$4/6,0))))</f>
        <v>125000</v>
      </c>
      <c r="J5" s="3">
        <f>IF(H5&gt;ROUNDDOWN(元金均等方式!$C$4/6,0),0,(ISPMT(元金均等方式!$D$3/2,Work!H5-1,ROUNDDOWN(元金均等方式!$C$4/6,0),-元金均等方式!$C$6)))</f>
        <v>30000</v>
      </c>
      <c r="K5" s="3">
        <f t="shared" ref="K5:K68" si="1">IF(ROUNDDOWN(I5+J5,0)&gt;L4,L4,ROUNDDOWN(I5+J5,0))</f>
        <v>155000</v>
      </c>
      <c r="L5" s="3">
        <f>L4-I5</f>
        <v>4875000</v>
      </c>
    </row>
    <row r="6" spans="2:12" ht="18">
      <c r="B6" s="1">
        <v>2</v>
      </c>
      <c r="C6" s="3">
        <f>IF(B6&gt;元金均等方式!$C$4,0,(-(-元金均等方式!$C$5/元金均等方式!$C$4)))</f>
        <v>41666.666666666664</v>
      </c>
      <c r="D6" s="3">
        <f>IF(B6&gt;元金均等方式!$C$4,0,(ISPMT(元金均等方式!$D$3/12,Work!B6-1,元金均等方式!$C$4,-元金均等方式!$C$5)))</f>
        <v>9958.3333333333339</v>
      </c>
      <c r="E6" s="3">
        <f t="shared" si="0"/>
        <v>51625</v>
      </c>
      <c r="F6" s="3">
        <f t="shared" ref="F6:F69" si="2">F5-C6</f>
        <v>9916666.6666666679</v>
      </c>
      <c r="H6" s="1">
        <v>2</v>
      </c>
      <c r="I6" s="3">
        <f>IF(H6&gt;ROUNDDOWN(元金均等方式!$C$4/6,0),0,(-(-元金均等方式!$C$6/ROUNDDOWN(元金均等方式!$C$4/6,0))))</f>
        <v>125000</v>
      </c>
      <c r="J6" s="3">
        <f>IF(H6&gt;ROUNDDOWN(元金均等方式!$C$4/6,0),0,(ISPMT(元金均等方式!$D$3/2,Work!H6-1,ROUNDDOWN(元金均等方式!$C$4/6,0),-元金均等方式!$C$6)))</f>
        <v>29250</v>
      </c>
      <c r="K6" s="3">
        <f t="shared" si="1"/>
        <v>154250</v>
      </c>
      <c r="L6" s="3">
        <f t="shared" ref="L6:L69" si="3">L5-I6</f>
        <v>4750000</v>
      </c>
    </row>
    <row r="7" spans="2:12" ht="18">
      <c r="B7" s="1">
        <v>3</v>
      </c>
      <c r="C7" s="3">
        <f>IF(B7&gt;元金均等方式!$C$4,0,(-(-元金均等方式!$C$5/元金均等方式!$C$4)))</f>
        <v>41666.666666666664</v>
      </c>
      <c r="D7" s="3">
        <f>IF(B7&gt;元金均等方式!$C$4,0,(ISPMT(元金均等方式!$D$3/12,Work!B7-1,元金均等方式!$C$4,-元金均等方式!$C$5)))</f>
        <v>9916.6666666666661</v>
      </c>
      <c r="E7" s="3">
        <f t="shared" si="0"/>
        <v>51583</v>
      </c>
      <c r="F7" s="3">
        <f t="shared" si="2"/>
        <v>9875000.0000000019</v>
      </c>
      <c r="H7" s="1">
        <v>3</v>
      </c>
      <c r="I7" s="3">
        <f>IF(H7&gt;ROUNDDOWN(元金均等方式!$C$4/6,0),0,(-(-元金均等方式!$C$6/ROUNDDOWN(元金均等方式!$C$4/6,0))))</f>
        <v>125000</v>
      </c>
      <c r="J7" s="3">
        <f>IF(H7&gt;ROUNDDOWN(元金均等方式!$C$4/6,0),0,(ISPMT(元金均等方式!$D$3/2,Work!H7-1,ROUNDDOWN(元金均等方式!$C$4/6,0),-元金均等方式!$C$6)))</f>
        <v>28500</v>
      </c>
      <c r="K7" s="3">
        <f t="shared" si="1"/>
        <v>153500</v>
      </c>
      <c r="L7" s="3">
        <f t="shared" si="3"/>
        <v>4625000</v>
      </c>
    </row>
    <row r="8" spans="2:12" ht="18">
      <c r="B8" s="1">
        <v>4</v>
      </c>
      <c r="C8" s="3">
        <f>IF(B8&gt;元金均等方式!$C$4,0,(-(-元金均等方式!$C$5/元金均等方式!$C$4)))</f>
        <v>41666.666666666664</v>
      </c>
      <c r="D8" s="3">
        <f>IF(B8&gt;元金均等方式!$C$4,0,(ISPMT(元金均等方式!$D$3/12,Work!B8-1,元金均等方式!$C$4,-元金均等方式!$C$5)))</f>
        <v>9875</v>
      </c>
      <c r="E8" s="3">
        <f t="shared" si="0"/>
        <v>51541</v>
      </c>
      <c r="F8" s="3">
        <f t="shared" si="2"/>
        <v>9833333.3333333358</v>
      </c>
      <c r="H8" s="1">
        <v>4</v>
      </c>
      <c r="I8" s="3">
        <f>IF(H8&gt;ROUNDDOWN(元金均等方式!$C$4/6,0),0,(-(-元金均等方式!$C$6/ROUNDDOWN(元金均等方式!$C$4/6,0))))</f>
        <v>125000</v>
      </c>
      <c r="J8" s="3">
        <f>IF(H8&gt;ROUNDDOWN(元金均等方式!$C$4/6,0),0,(ISPMT(元金均等方式!$D$3/2,Work!H8-1,ROUNDDOWN(元金均等方式!$C$4/6,0),-元金均等方式!$C$6)))</f>
        <v>27750</v>
      </c>
      <c r="K8" s="3">
        <f t="shared" si="1"/>
        <v>152750</v>
      </c>
      <c r="L8" s="3">
        <f t="shared" si="3"/>
        <v>4500000</v>
      </c>
    </row>
    <row r="9" spans="2:12" ht="18">
      <c r="B9" s="1">
        <v>5</v>
      </c>
      <c r="C9" s="3">
        <f>IF(B9&gt;元金均等方式!$C$4,0,(-(-元金均等方式!$C$5/元金均等方式!$C$4)))</f>
        <v>41666.666666666664</v>
      </c>
      <c r="D9" s="3">
        <f>IF(B9&gt;元金均等方式!$C$4,0,(ISPMT(元金均等方式!$D$3/12,Work!B9-1,元金均等方式!$C$4,-元金均等方式!$C$5)))</f>
        <v>9833.3333333333339</v>
      </c>
      <c r="E9" s="3">
        <f t="shared" si="0"/>
        <v>51500</v>
      </c>
      <c r="F9" s="3">
        <f t="shared" si="2"/>
        <v>9791666.6666666698</v>
      </c>
      <c r="H9" s="1">
        <v>5</v>
      </c>
      <c r="I9" s="3">
        <f>IF(H9&gt;ROUNDDOWN(元金均等方式!$C$4/6,0),0,(-(-元金均等方式!$C$6/ROUNDDOWN(元金均等方式!$C$4/6,0))))</f>
        <v>125000</v>
      </c>
      <c r="J9" s="3">
        <f>IF(H9&gt;ROUNDDOWN(元金均等方式!$C$4/6,0),0,(ISPMT(元金均等方式!$D$3/2,Work!H9-1,ROUNDDOWN(元金均等方式!$C$4/6,0),-元金均等方式!$C$6)))</f>
        <v>27000</v>
      </c>
      <c r="K9" s="3">
        <f t="shared" si="1"/>
        <v>152000</v>
      </c>
      <c r="L9" s="3">
        <f t="shared" si="3"/>
        <v>4375000</v>
      </c>
    </row>
    <row r="10" spans="2:12" ht="18">
      <c r="B10" s="1">
        <v>6</v>
      </c>
      <c r="C10" s="3">
        <f>IF(B10&gt;元金均等方式!$C$4,0,(-(-元金均等方式!$C$5/元金均等方式!$C$4)))</f>
        <v>41666.666666666664</v>
      </c>
      <c r="D10" s="3">
        <f>IF(B10&gt;元金均等方式!$C$4,0,(ISPMT(元金均等方式!$D$3/12,Work!B10-1,元金均等方式!$C$4,-元金均等方式!$C$5)))</f>
        <v>9791.6666666666661</v>
      </c>
      <c r="E10" s="3">
        <f t="shared" si="0"/>
        <v>51458</v>
      </c>
      <c r="F10" s="3">
        <f t="shared" si="2"/>
        <v>9750000.0000000037</v>
      </c>
      <c r="H10" s="1">
        <v>6</v>
      </c>
      <c r="I10" s="3">
        <f>IF(H10&gt;ROUNDDOWN(元金均等方式!$C$4/6,0),0,(-(-元金均等方式!$C$6/ROUNDDOWN(元金均等方式!$C$4/6,0))))</f>
        <v>125000</v>
      </c>
      <c r="J10" s="3">
        <f>IF(H10&gt;ROUNDDOWN(元金均等方式!$C$4/6,0),0,(ISPMT(元金均等方式!$D$3/2,Work!H10-1,ROUNDDOWN(元金均等方式!$C$4/6,0),-元金均等方式!$C$6)))</f>
        <v>26250</v>
      </c>
      <c r="K10" s="3">
        <f t="shared" si="1"/>
        <v>151250</v>
      </c>
      <c r="L10" s="3">
        <f t="shared" si="3"/>
        <v>4250000</v>
      </c>
    </row>
    <row r="11" spans="2:12" ht="18">
      <c r="B11" s="1">
        <v>7</v>
      </c>
      <c r="C11" s="3">
        <f>IF(B11&gt;元金均等方式!$C$4,0,(-(-元金均等方式!$C$5/元金均等方式!$C$4)))</f>
        <v>41666.666666666664</v>
      </c>
      <c r="D11" s="3">
        <f>IF(B11&gt;元金均等方式!$C$4,0,(ISPMT(元金均等方式!$D$3/12,Work!B11-1,元金均等方式!$C$4,-元金均等方式!$C$5)))</f>
        <v>9750</v>
      </c>
      <c r="E11" s="3">
        <f t="shared" si="0"/>
        <v>51416</v>
      </c>
      <c r="F11" s="3">
        <f t="shared" si="2"/>
        <v>9708333.3333333377</v>
      </c>
      <c r="H11" s="1">
        <v>7</v>
      </c>
      <c r="I11" s="3">
        <f>IF(H11&gt;ROUNDDOWN(元金均等方式!$C$4/6,0),0,(-(-元金均等方式!$C$6/ROUNDDOWN(元金均等方式!$C$4/6,0))))</f>
        <v>125000</v>
      </c>
      <c r="J11" s="3">
        <f>IF(H11&gt;ROUNDDOWN(元金均等方式!$C$4/6,0),0,(ISPMT(元金均等方式!$D$3/2,Work!H11-1,ROUNDDOWN(元金均等方式!$C$4/6,0),-元金均等方式!$C$6)))</f>
        <v>25500</v>
      </c>
      <c r="K11" s="3">
        <f t="shared" si="1"/>
        <v>150500</v>
      </c>
      <c r="L11" s="3">
        <f t="shared" si="3"/>
        <v>4125000</v>
      </c>
    </row>
    <row r="12" spans="2:12" ht="18">
      <c r="B12" s="1">
        <v>8</v>
      </c>
      <c r="C12" s="3">
        <f>IF(B12&gt;元金均等方式!$C$4,0,(-(-元金均等方式!$C$5/元金均等方式!$C$4)))</f>
        <v>41666.666666666664</v>
      </c>
      <c r="D12" s="3">
        <f>IF(B12&gt;元金均等方式!$C$4,0,(ISPMT(元金均等方式!$D$3/12,Work!B12-1,元金均等方式!$C$4,-元金均等方式!$C$5)))</f>
        <v>9708.3333333333339</v>
      </c>
      <c r="E12" s="3">
        <f t="shared" si="0"/>
        <v>51375</v>
      </c>
      <c r="F12" s="3">
        <f t="shared" si="2"/>
        <v>9666666.6666666716</v>
      </c>
      <c r="H12" s="1">
        <v>8</v>
      </c>
      <c r="I12" s="3">
        <f>IF(H12&gt;ROUNDDOWN(元金均等方式!$C$4/6,0),0,(-(-元金均等方式!$C$6/ROUNDDOWN(元金均等方式!$C$4/6,0))))</f>
        <v>125000</v>
      </c>
      <c r="J12" s="3">
        <f>IF(H12&gt;ROUNDDOWN(元金均等方式!$C$4/6,0),0,(ISPMT(元金均等方式!$D$3/2,Work!H12-1,ROUNDDOWN(元金均等方式!$C$4/6,0),-元金均等方式!$C$6)))</f>
        <v>24750</v>
      </c>
      <c r="K12" s="3">
        <f t="shared" si="1"/>
        <v>149750</v>
      </c>
      <c r="L12" s="3">
        <f t="shared" si="3"/>
        <v>4000000</v>
      </c>
    </row>
    <row r="13" spans="2:12" ht="18">
      <c r="B13" s="1">
        <v>9</v>
      </c>
      <c r="C13" s="3">
        <f>IF(B13&gt;元金均等方式!$C$4,0,(-(-元金均等方式!$C$5/元金均等方式!$C$4)))</f>
        <v>41666.666666666664</v>
      </c>
      <c r="D13" s="3">
        <f>IF(B13&gt;元金均等方式!$C$4,0,(ISPMT(元金均等方式!$D$3/12,Work!B13-1,元金均等方式!$C$4,-元金均等方式!$C$5)))</f>
        <v>9666.6666666666661</v>
      </c>
      <c r="E13" s="3">
        <f t="shared" si="0"/>
        <v>51333</v>
      </c>
      <c r="F13" s="3">
        <f t="shared" si="2"/>
        <v>9625000.0000000056</v>
      </c>
      <c r="H13" s="1">
        <v>9</v>
      </c>
      <c r="I13" s="3">
        <f>IF(H13&gt;ROUNDDOWN(元金均等方式!$C$4/6,0),0,(-(-元金均等方式!$C$6/ROUNDDOWN(元金均等方式!$C$4/6,0))))</f>
        <v>125000</v>
      </c>
      <c r="J13" s="3">
        <f>IF(H13&gt;ROUNDDOWN(元金均等方式!$C$4/6,0),0,(ISPMT(元金均等方式!$D$3/2,Work!H13-1,ROUNDDOWN(元金均等方式!$C$4/6,0),-元金均等方式!$C$6)))</f>
        <v>24000</v>
      </c>
      <c r="K13" s="3">
        <f t="shared" si="1"/>
        <v>149000</v>
      </c>
      <c r="L13" s="3">
        <f t="shared" si="3"/>
        <v>3875000</v>
      </c>
    </row>
    <row r="14" spans="2:12" ht="18">
      <c r="B14" s="1">
        <v>10</v>
      </c>
      <c r="C14" s="3">
        <f>IF(B14&gt;元金均等方式!$C$4,0,(-(-元金均等方式!$C$5/元金均等方式!$C$4)))</f>
        <v>41666.666666666664</v>
      </c>
      <c r="D14" s="3">
        <f>IF(B14&gt;元金均等方式!$C$4,0,(ISPMT(元金均等方式!$D$3/12,Work!B14-1,元金均等方式!$C$4,-元金均等方式!$C$5)))</f>
        <v>9625</v>
      </c>
      <c r="E14" s="3">
        <f t="shared" si="0"/>
        <v>51291</v>
      </c>
      <c r="F14" s="3">
        <f t="shared" si="2"/>
        <v>9583333.3333333395</v>
      </c>
      <c r="H14" s="1">
        <v>10</v>
      </c>
      <c r="I14" s="3">
        <f>IF(H14&gt;ROUNDDOWN(元金均等方式!$C$4/6,0),0,(-(-元金均等方式!$C$6/ROUNDDOWN(元金均等方式!$C$4/6,0))))</f>
        <v>125000</v>
      </c>
      <c r="J14" s="3">
        <f>IF(H14&gt;ROUNDDOWN(元金均等方式!$C$4/6,0),0,(ISPMT(元金均等方式!$D$3/2,Work!H14-1,ROUNDDOWN(元金均等方式!$C$4/6,0),-元金均等方式!$C$6)))</f>
        <v>23250</v>
      </c>
      <c r="K14" s="3">
        <f t="shared" si="1"/>
        <v>148250</v>
      </c>
      <c r="L14" s="3">
        <f t="shared" si="3"/>
        <v>3750000</v>
      </c>
    </row>
    <row r="15" spans="2:12" ht="18">
      <c r="B15" s="1">
        <v>11</v>
      </c>
      <c r="C15" s="3">
        <f>IF(B15&gt;元金均等方式!$C$4,0,(-(-元金均等方式!$C$5/元金均等方式!$C$4)))</f>
        <v>41666.666666666664</v>
      </c>
      <c r="D15" s="3">
        <f>IF(B15&gt;元金均等方式!$C$4,0,(ISPMT(元金均等方式!$D$3/12,Work!B15-1,元金均等方式!$C$4,-元金均等方式!$C$5)))</f>
        <v>9583.3333333333339</v>
      </c>
      <c r="E15" s="3">
        <f t="shared" si="0"/>
        <v>51250</v>
      </c>
      <c r="F15" s="3">
        <f t="shared" si="2"/>
        <v>9541666.6666666735</v>
      </c>
      <c r="H15" s="1">
        <v>11</v>
      </c>
      <c r="I15" s="3">
        <f>IF(H15&gt;ROUNDDOWN(元金均等方式!$C$4/6,0),0,(-(-元金均等方式!$C$6/ROUNDDOWN(元金均等方式!$C$4/6,0))))</f>
        <v>125000</v>
      </c>
      <c r="J15" s="3">
        <f>IF(H15&gt;ROUNDDOWN(元金均等方式!$C$4/6,0),0,(ISPMT(元金均等方式!$D$3/2,Work!H15-1,ROUNDDOWN(元金均等方式!$C$4/6,0),-元金均等方式!$C$6)))</f>
        <v>22500</v>
      </c>
      <c r="K15" s="3">
        <f t="shared" si="1"/>
        <v>147500</v>
      </c>
      <c r="L15" s="3">
        <f t="shared" si="3"/>
        <v>3625000</v>
      </c>
    </row>
    <row r="16" spans="2:12" ht="18">
      <c r="B16" s="1">
        <v>12</v>
      </c>
      <c r="C16" s="3">
        <f>IF(B16&gt;元金均等方式!$C$4,0,(-(-元金均等方式!$C$5/元金均等方式!$C$4)))</f>
        <v>41666.666666666664</v>
      </c>
      <c r="D16" s="3">
        <f>IF(B16&gt;元金均等方式!$C$4,0,(ISPMT(元金均等方式!$D$3/12,Work!B16-1,元金均等方式!$C$4,-元金均等方式!$C$5)))</f>
        <v>9541.6666666666661</v>
      </c>
      <c r="E16" s="3">
        <f t="shared" si="0"/>
        <v>51208</v>
      </c>
      <c r="F16" s="3">
        <f t="shared" si="2"/>
        <v>9500000.0000000075</v>
      </c>
      <c r="H16" s="1">
        <v>12</v>
      </c>
      <c r="I16" s="3">
        <f>IF(H16&gt;ROUNDDOWN(元金均等方式!$C$4/6,0),0,(-(-元金均等方式!$C$6/ROUNDDOWN(元金均等方式!$C$4/6,0))))</f>
        <v>125000</v>
      </c>
      <c r="J16" s="3">
        <f>IF(H16&gt;ROUNDDOWN(元金均等方式!$C$4/6,0),0,(ISPMT(元金均等方式!$D$3/2,Work!H16-1,ROUNDDOWN(元金均等方式!$C$4/6,0),-元金均等方式!$C$6)))</f>
        <v>21750</v>
      </c>
      <c r="K16" s="3">
        <f t="shared" si="1"/>
        <v>146750</v>
      </c>
      <c r="L16" s="3">
        <f t="shared" si="3"/>
        <v>3500000</v>
      </c>
    </row>
    <row r="17" spans="2:12" ht="18">
      <c r="B17" s="1">
        <v>13</v>
      </c>
      <c r="C17" s="3">
        <f>IF(B17&gt;元金均等方式!$C$4,0,(-(-元金均等方式!$C$5/元金均等方式!$C$4)))</f>
        <v>41666.666666666664</v>
      </c>
      <c r="D17" s="3">
        <f>IF(B17&gt;元金均等方式!$C$4,0,(ISPMT(元金均等方式!$D$3/12,Work!B17-1,元金均等方式!$C$4,-元金均等方式!$C$5)))</f>
        <v>9500</v>
      </c>
      <c r="E17" s="3">
        <f t="shared" si="0"/>
        <v>51166</v>
      </c>
      <c r="F17" s="3">
        <f t="shared" si="2"/>
        <v>9458333.3333333414</v>
      </c>
      <c r="H17" s="1">
        <v>13</v>
      </c>
      <c r="I17" s="3">
        <f>IF(H17&gt;ROUNDDOWN(元金均等方式!$C$4/6,0),0,(-(-元金均等方式!$C$6/ROUNDDOWN(元金均等方式!$C$4/6,0))))</f>
        <v>125000</v>
      </c>
      <c r="J17" s="3">
        <f>IF(H17&gt;ROUNDDOWN(元金均等方式!$C$4/6,0),0,(ISPMT(元金均等方式!$D$3/2,Work!H17-1,ROUNDDOWN(元金均等方式!$C$4/6,0),-元金均等方式!$C$6)))</f>
        <v>21000</v>
      </c>
      <c r="K17" s="3">
        <f t="shared" si="1"/>
        <v>146000</v>
      </c>
      <c r="L17" s="3">
        <f t="shared" si="3"/>
        <v>3375000</v>
      </c>
    </row>
    <row r="18" spans="2:12" ht="18">
      <c r="B18" s="1">
        <v>14</v>
      </c>
      <c r="C18" s="3">
        <f>IF(B18&gt;元金均等方式!$C$4,0,(-(-元金均等方式!$C$5/元金均等方式!$C$4)))</f>
        <v>41666.666666666664</v>
      </c>
      <c r="D18" s="3">
        <f>IF(B18&gt;元金均等方式!$C$4,0,(ISPMT(元金均等方式!$D$3/12,Work!B18-1,元金均等方式!$C$4,-元金均等方式!$C$5)))</f>
        <v>9458.3333333333339</v>
      </c>
      <c r="E18" s="3">
        <f t="shared" si="0"/>
        <v>51125</v>
      </c>
      <c r="F18" s="3">
        <f t="shared" si="2"/>
        <v>9416666.6666666754</v>
      </c>
      <c r="H18" s="1">
        <v>14</v>
      </c>
      <c r="I18" s="3">
        <f>IF(H18&gt;ROUNDDOWN(元金均等方式!$C$4/6,0),0,(-(-元金均等方式!$C$6/ROUNDDOWN(元金均等方式!$C$4/6,0))))</f>
        <v>125000</v>
      </c>
      <c r="J18" s="3">
        <f>IF(H18&gt;ROUNDDOWN(元金均等方式!$C$4/6,0),0,(ISPMT(元金均等方式!$D$3/2,Work!H18-1,ROUNDDOWN(元金均等方式!$C$4/6,0),-元金均等方式!$C$6)))</f>
        <v>20250</v>
      </c>
      <c r="K18" s="3">
        <f t="shared" si="1"/>
        <v>145250</v>
      </c>
      <c r="L18" s="3">
        <f t="shared" si="3"/>
        <v>3250000</v>
      </c>
    </row>
    <row r="19" spans="2:12" ht="18">
      <c r="B19" s="1">
        <v>15</v>
      </c>
      <c r="C19" s="3">
        <f>IF(B19&gt;元金均等方式!$C$4,0,(-(-元金均等方式!$C$5/元金均等方式!$C$4)))</f>
        <v>41666.666666666664</v>
      </c>
      <c r="D19" s="3">
        <f>IF(B19&gt;元金均等方式!$C$4,0,(ISPMT(元金均等方式!$D$3/12,Work!B19-1,元金均等方式!$C$4,-元金均等方式!$C$5)))</f>
        <v>9416.6666666666661</v>
      </c>
      <c r="E19" s="3">
        <f t="shared" si="0"/>
        <v>51083</v>
      </c>
      <c r="F19" s="3">
        <f t="shared" si="2"/>
        <v>9375000.0000000093</v>
      </c>
      <c r="H19" s="1">
        <v>15</v>
      </c>
      <c r="I19" s="3">
        <f>IF(H19&gt;ROUNDDOWN(元金均等方式!$C$4/6,0),0,(-(-元金均等方式!$C$6/ROUNDDOWN(元金均等方式!$C$4/6,0))))</f>
        <v>125000</v>
      </c>
      <c r="J19" s="3">
        <f>IF(H19&gt;ROUNDDOWN(元金均等方式!$C$4/6,0),0,(ISPMT(元金均等方式!$D$3/2,Work!H19-1,ROUNDDOWN(元金均等方式!$C$4/6,0),-元金均等方式!$C$6)))</f>
        <v>19500</v>
      </c>
      <c r="K19" s="3">
        <f t="shared" si="1"/>
        <v>144500</v>
      </c>
      <c r="L19" s="3">
        <f t="shared" si="3"/>
        <v>3125000</v>
      </c>
    </row>
    <row r="20" spans="2:12" ht="18">
      <c r="B20" s="1">
        <v>16</v>
      </c>
      <c r="C20" s="3">
        <f>IF(B20&gt;元金均等方式!$C$4,0,(-(-元金均等方式!$C$5/元金均等方式!$C$4)))</f>
        <v>41666.666666666664</v>
      </c>
      <c r="D20" s="3">
        <f>IF(B20&gt;元金均等方式!$C$4,0,(ISPMT(元金均等方式!$D$3/12,Work!B20-1,元金均等方式!$C$4,-元金均等方式!$C$5)))</f>
        <v>9375</v>
      </c>
      <c r="E20" s="3">
        <f t="shared" si="0"/>
        <v>51041</v>
      </c>
      <c r="F20" s="3">
        <f t="shared" si="2"/>
        <v>9333333.3333333433</v>
      </c>
      <c r="H20" s="1">
        <v>16</v>
      </c>
      <c r="I20" s="3">
        <f>IF(H20&gt;ROUNDDOWN(元金均等方式!$C$4/6,0),0,(-(-元金均等方式!$C$6/ROUNDDOWN(元金均等方式!$C$4/6,0))))</f>
        <v>125000</v>
      </c>
      <c r="J20" s="3">
        <f>IF(H20&gt;ROUNDDOWN(元金均等方式!$C$4/6,0),0,(ISPMT(元金均等方式!$D$3/2,Work!H20-1,ROUNDDOWN(元金均等方式!$C$4/6,0),-元金均等方式!$C$6)))</f>
        <v>18750</v>
      </c>
      <c r="K20" s="3">
        <f t="shared" si="1"/>
        <v>143750</v>
      </c>
      <c r="L20" s="3">
        <f t="shared" si="3"/>
        <v>3000000</v>
      </c>
    </row>
    <row r="21" spans="2:12" ht="18">
      <c r="B21" s="1">
        <v>17</v>
      </c>
      <c r="C21" s="3">
        <f>IF(B21&gt;元金均等方式!$C$4,0,(-(-元金均等方式!$C$5/元金均等方式!$C$4)))</f>
        <v>41666.666666666664</v>
      </c>
      <c r="D21" s="3">
        <f>IF(B21&gt;元金均等方式!$C$4,0,(ISPMT(元金均等方式!$D$3/12,Work!B21-1,元金均等方式!$C$4,-元金均等方式!$C$5)))</f>
        <v>9333.3333333333339</v>
      </c>
      <c r="E21" s="3">
        <f t="shared" si="0"/>
        <v>51000</v>
      </c>
      <c r="F21" s="3">
        <f t="shared" si="2"/>
        <v>9291666.6666666772</v>
      </c>
      <c r="H21" s="1">
        <v>17</v>
      </c>
      <c r="I21" s="3">
        <f>IF(H21&gt;ROUNDDOWN(元金均等方式!$C$4/6,0),0,(-(-元金均等方式!$C$6/ROUNDDOWN(元金均等方式!$C$4/6,0))))</f>
        <v>125000</v>
      </c>
      <c r="J21" s="3">
        <f>IF(H21&gt;ROUNDDOWN(元金均等方式!$C$4/6,0),0,(ISPMT(元金均等方式!$D$3/2,Work!H21-1,ROUNDDOWN(元金均等方式!$C$4/6,0),-元金均等方式!$C$6)))</f>
        <v>18000</v>
      </c>
      <c r="K21" s="3">
        <f t="shared" si="1"/>
        <v>143000</v>
      </c>
      <c r="L21" s="3">
        <f t="shared" si="3"/>
        <v>2875000</v>
      </c>
    </row>
    <row r="22" spans="2:12" ht="18">
      <c r="B22" s="1">
        <v>18</v>
      </c>
      <c r="C22" s="3">
        <f>IF(B22&gt;元金均等方式!$C$4,0,(-(-元金均等方式!$C$5/元金均等方式!$C$4)))</f>
        <v>41666.666666666664</v>
      </c>
      <c r="D22" s="3">
        <f>IF(B22&gt;元金均等方式!$C$4,0,(ISPMT(元金均等方式!$D$3/12,Work!B22-1,元金均等方式!$C$4,-元金均等方式!$C$5)))</f>
        <v>9291.6666666666661</v>
      </c>
      <c r="E22" s="3">
        <f t="shared" si="0"/>
        <v>50958</v>
      </c>
      <c r="F22" s="3">
        <f t="shared" si="2"/>
        <v>9250000.0000000112</v>
      </c>
      <c r="H22" s="1">
        <v>18</v>
      </c>
      <c r="I22" s="3">
        <f>IF(H22&gt;ROUNDDOWN(元金均等方式!$C$4/6,0),0,(-(-元金均等方式!$C$6/ROUNDDOWN(元金均等方式!$C$4/6,0))))</f>
        <v>125000</v>
      </c>
      <c r="J22" s="3">
        <f>IF(H22&gt;ROUNDDOWN(元金均等方式!$C$4/6,0),0,(ISPMT(元金均等方式!$D$3/2,Work!H22-1,ROUNDDOWN(元金均等方式!$C$4/6,0),-元金均等方式!$C$6)))</f>
        <v>17250</v>
      </c>
      <c r="K22" s="3">
        <f t="shared" si="1"/>
        <v>142250</v>
      </c>
      <c r="L22" s="3">
        <f t="shared" si="3"/>
        <v>2750000</v>
      </c>
    </row>
    <row r="23" spans="2:12" ht="18">
      <c r="B23" s="1">
        <v>19</v>
      </c>
      <c r="C23" s="3">
        <f>IF(B23&gt;元金均等方式!$C$4,0,(-(-元金均等方式!$C$5/元金均等方式!$C$4)))</f>
        <v>41666.666666666664</v>
      </c>
      <c r="D23" s="3">
        <f>IF(B23&gt;元金均等方式!$C$4,0,(ISPMT(元金均等方式!$D$3/12,Work!B23-1,元金均等方式!$C$4,-元金均等方式!$C$5)))</f>
        <v>9250</v>
      </c>
      <c r="E23" s="3">
        <f t="shared" si="0"/>
        <v>50916</v>
      </c>
      <c r="F23" s="3">
        <f t="shared" si="2"/>
        <v>9208333.3333333451</v>
      </c>
      <c r="H23" s="1">
        <v>19</v>
      </c>
      <c r="I23" s="3">
        <f>IF(H23&gt;ROUNDDOWN(元金均等方式!$C$4/6,0),0,(-(-元金均等方式!$C$6/ROUNDDOWN(元金均等方式!$C$4/6,0))))</f>
        <v>125000</v>
      </c>
      <c r="J23" s="3">
        <f>IF(H23&gt;ROUNDDOWN(元金均等方式!$C$4/6,0),0,(ISPMT(元金均等方式!$D$3/2,Work!H23-1,ROUNDDOWN(元金均等方式!$C$4/6,0),-元金均等方式!$C$6)))</f>
        <v>16500</v>
      </c>
      <c r="K23" s="3">
        <f t="shared" si="1"/>
        <v>141500</v>
      </c>
      <c r="L23" s="3">
        <f t="shared" si="3"/>
        <v>2625000</v>
      </c>
    </row>
    <row r="24" spans="2:12" ht="18">
      <c r="B24" s="1">
        <v>20</v>
      </c>
      <c r="C24" s="3">
        <f>IF(B24&gt;元金均等方式!$C$4,0,(-(-元金均等方式!$C$5/元金均等方式!$C$4)))</f>
        <v>41666.666666666664</v>
      </c>
      <c r="D24" s="3">
        <f>IF(B24&gt;元金均等方式!$C$4,0,(ISPMT(元金均等方式!$D$3/12,Work!B24-1,元金均等方式!$C$4,-元金均等方式!$C$5)))</f>
        <v>9208.3333333333339</v>
      </c>
      <c r="E24" s="3">
        <f t="shared" si="0"/>
        <v>50875</v>
      </c>
      <c r="F24" s="3">
        <f t="shared" si="2"/>
        <v>9166666.6666666791</v>
      </c>
      <c r="H24" s="1">
        <v>20</v>
      </c>
      <c r="I24" s="3">
        <f>IF(H24&gt;ROUNDDOWN(元金均等方式!$C$4/6,0),0,(-(-元金均等方式!$C$6/ROUNDDOWN(元金均等方式!$C$4/6,0))))</f>
        <v>125000</v>
      </c>
      <c r="J24" s="3">
        <f>IF(H24&gt;ROUNDDOWN(元金均等方式!$C$4/6,0),0,(ISPMT(元金均等方式!$D$3/2,Work!H24-1,ROUNDDOWN(元金均等方式!$C$4/6,0),-元金均等方式!$C$6)))</f>
        <v>15750</v>
      </c>
      <c r="K24" s="3">
        <f t="shared" si="1"/>
        <v>140750</v>
      </c>
      <c r="L24" s="3">
        <f t="shared" si="3"/>
        <v>2500000</v>
      </c>
    </row>
    <row r="25" spans="2:12" ht="18">
      <c r="B25" s="1">
        <v>21</v>
      </c>
      <c r="C25" s="3">
        <f>IF(B25&gt;元金均等方式!$C$4,0,(-(-元金均等方式!$C$5/元金均等方式!$C$4)))</f>
        <v>41666.666666666664</v>
      </c>
      <c r="D25" s="3">
        <f>IF(B25&gt;元金均等方式!$C$4,0,(ISPMT(元金均等方式!$D$3/12,Work!B25-1,元金均等方式!$C$4,-元金均等方式!$C$5)))</f>
        <v>9166.6666666666661</v>
      </c>
      <c r="E25" s="3">
        <f t="shared" si="0"/>
        <v>50833</v>
      </c>
      <c r="F25" s="3">
        <f t="shared" si="2"/>
        <v>9125000.000000013</v>
      </c>
      <c r="H25" s="1">
        <v>21</v>
      </c>
      <c r="I25" s="3">
        <f>IF(H25&gt;ROUNDDOWN(元金均等方式!$C$4/6,0),0,(-(-元金均等方式!$C$6/ROUNDDOWN(元金均等方式!$C$4/6,0))))</f>
        <v>125000</v>
      </c>
      <c r="J25" s="3">
        <f>IF(H25&gt;ROUNDDOWN(元金均等方式!$C$4/6,0),0,(ISPMT(元金均等方式!$D$3/2,Work!H25-1,ROUNDDOWN(元金均等方式!$C$4/6,0),-元金均等方式!$C$6)))</f>
        <v>15000</v>
      </c>
      <c r="K25" s="3">
        <f t="shared" si="1"/>
        <v>140000</v>
      </c>
      <c r="L25" s="3">
        <f t="shared" si="3"/>
        <v>2375000</v>
      </c>
    </row>
    <row r="26" spans="2:12" ht="18">
      <c r="B26" s="1">
        <v>22</v>
      </c>
      <c r="C26" s="3">
        <f>IF(B26&gt;元金均等方式!$C$4,0,(-(-元金均等方式!$C$5/元金均等方式!$C$4)))</f>
        <v>41666.666666666664</v>
      </c>
      <c r="D26" s="3">
        <f>IF(B26&gt;元金均等方式!$C$4,0,(ISPMT(元金均等方式!$D$3/12,Work!B26-1,元金均等方式!$C$4,-元金均等方式!$C$5)))</f>
        <v>9125</v>
      </c>
      <c r="E26" s="3">
        <f t="shared" si="0"/>
        <v>50791</v>
      </c>
      <c r="F26" s="3">
        <f t="shared" si="2"/>
        <v>9083333.333333347</v>
      </c>
      <c r="H26" s="1">
        <v>22</v>
      </c>
      <c r="I26" s="3">
        <f>IF(H26&gt;ROUNDDOWN(元金均等方式!$C$4/6,0),0,(-(-元金均等方式!$C$6/ROUNDDOWN(元金均等方式!$C$4/6,0))))</f>
        <v>125000</v>
      </c>
      <c r="J26" s="3">
        <f>IF(H26&gt;ROUNDDOWN(元金均等方式!$C$4/6,0),0,(ISPMT(元金均等方式!$D$3/2,Work!H26-1,ROUNDDOWN(元金均等方式!$C$4/6,0),-元金均等方式!$C$6)))</f>
        <v>14250</v>
      </c>
      <c r="K26" s="3">
        <f t="shared" si="1"/>
        <v>139250</v>
      </c>
      <c r="L26" s="3">
        <f t="shared" si="3"/>
        <v>2250000</v>
      </c>
    </row>
    <row r="27" spans="2:12" ht="18">
      <c r="B27" s="1">
        <v>23</v>
      </c>
      <c r="C27" s="3">
        <f>IF(B27&gt;元金均等方式!$C$4,0,(-(-元金均等方式!$C$5/元金均等方式!$C$4)))</f>
        <v>41666.666666666664</v>
      </c>
      <c r="D27" s="3">
        <f>IF(B27&gt;元金均等方式!$C$4,0,(ISPMT(元金均等方式!$D$3/12,Work!B27-1,元金均等方式!$C$4,-元金均等方式!$C$5)))</f>
        <v>9083.3333333333339</v>
      </c>
      <c r="E27" s="3">
        <f t="shared" si="0"/>
        <v>50750</v>
      </c>
      <c r="F27" s="3">
        <f t="shared" si="2"/>
        <v>9041666.6666666809</v>
      </c>
      <c r="H27" s="1">
        <v>23</v>
      </c>
      <c r="I27" s="3">
        <f>IF(H27&gt;ROUNDDOWN(元金均等方式!$C$4/6,0),0,(-(-元金均等方式!$C$6/ROUNDDOWN(元金均等方式!$C$4/6,0))))</f>
        <v>125000</v>
      </c>
      <c r="J27" s="3">
        <f>IF(H27&gt;ROUNDDOWN(元金均等方式!$C$4/6,0),0,(ISPMT(元金均等方式!$D$3/2,Work!H27-1,ROUNDDOWN(元金均等方式!$C$4/6,0),-元金均等方式!$C$6)))</f>
        <v>13500</v>
      </c>
      <c r="K27" s="3">
        <f t="shared" si="1"/>
        <v>138500</v>
      </c>
      <c r="L27" s="3">
        <f t="shared" si="3"/>
        <v>2125000</v>
      </c>
    </row>
    <row r="28" spans="2:12" ht="18">
      <c r="B28" s="1">
        <v>24</v>
      </c>
      <c r="C28" s="3">
        <f>IF(B28&gt;元金均等方式!$C$4,0,(-(-元金均等方式!$C$5/元金均等方式!$C$4)))</f>
        <v>41666.666666666664</v>
      </c>
      <c r="D28" s="3">
        <f>IF(B28&gt;元金均等方式!$C$4,0,(ISPMT(元金均等方式!$D$3/12,Work!B28-1,元金均等方式!$C$4,-元金均等方式!$C$5)))</f>
        <v>9041.6666666666661</v>
      </c>
      <c r="E28" s="3">
        <f t="shared" si="0"/>
        <v>50708</v>
      </c>
      <c r="F28" s="3">
        <f t="shared" si="2"/>
        <v>9000000.0000000149</v>
      </c>
      <c r="H28" s="1">
        <v>24</v>
      </c>
      <c r="I28" s="3">
        <f>IF(H28&gt;ROUNDDOWN(元金均等方式!$C$4/6,0),0,(-(-元金均等方式!$C$6/ROUNDDOWN(元金均等方式!$C$4/6,0))))</f>
        <v>125000</v>
      </c>
      <c r="J28" s="3">
        <f>IF(H28&gt;ROUNDDOWN(元金均等方式!$C$4/6,0),0,(ISPMT(元金均等方式!$D$3/2,Work!H28-1,ROUNDDOWN(元金均等方式!$C$4/6,0),-元金均等方式!$C$6)))</f>
        <v>12750</v>
      </c>
      <c r="K28" s="3">
        <f t="shared" si="1"/>
        <v>137750</v>
      </c>
      <c r="L28" s="3">
        <f t="shared" si="3"/>
        <v>2000000</v>
      </c>
    </row>
    <row r="29" spans="2:12" ht="18">
      <c r="B29" s="1">
        <v>25</v>
      </c>
      <c r="C29" s="3">
        <f>IF(B29&gt;元金均等方式!$C$4,0,(-(-元金均等方式!$C$5/元金均等方式!$C$4)))</f>
        <v>41666.666666666664</v>
      </c>
      <c r="D29" s="3">
        <f>IF(B29&gt;元金均等方式!$C$4,0,(ISPMT(元金均等方式!$D$3/12,Work!B29-1,元金均等方式!$C$4,-元金均等方式!$C$5)))</f>
        <v>9000</v>
      </c>
      <c r="E29" s="3">
        <f t="shared" si="0"/>
        <v>50666</v>
      </c>
      <c r="F29" s="3">
        <f t="shared" si="2"/>
        <v>8958333.3333333489</v>
      </c>
      <c r="H29" s="1">
        <v>25</v>
      </c>
      <c r="I29" s="3">
        <f>IF(H29&gt;ROUNDDOWN(元金均等方式!$C$4/6,0),0,(-(-元金均等方式!$C$6/ROUNDDOWN(元金均等方式!$C$4/6,0))))</f>
        <v>125000</v>
      </c>
      <c r="J29" s="3">
        <f>IF(H29&gt;ROUNDDOWN(元金均等方式!$C$4/6,0),0,(ISPMT(元金均等方式!$D$3/2,Work!H29-1,ROUNDDOWN(元金均等方式!$C$4/6,0),-元金均等方式!$C$6)))</f>
        <v>12000</v>
      </c>
      <c r="K29" s="3">
        <f t="shared" si="1"/>
        <v>137000</v>
      </c>
      <c r="L29" s="3">
        <f t="shared" si="3"/>
        <v>1875000</v>
      </c>
    </row>
    <row r="30" spans="2:12" ht="18">
      <c r="B30" s="1">
        <v>26</v>
      </c>
      <c r="C30" s="3">
        <f>IF(B30&gt;元金均等方式!$C$4,0,(-(-元金均等方式!$C$5/元金均等方式!$C$4)))</f>
        <v>41666.666666666664</v>
      </c>
      <c r="D30" s="3">
        <f>IF(B30&gt;元金均等方式!$C$4,0,(ISPMT(元金均等方式!$D$3/12,Work!B30-1,元金均等方式!$C$4,-元金均等方式!$C$5)))</f>
        <v>8958.3333333333339</v>
      </c>
      <c r="E30" s="3">
        <f t="shared" si="0"/>
        <v>50625</v>
      </c>
      <c r="F30" s="3">
        <f t="shared" si="2"/>
        <v>8916666.6666666828</v>
      </c>
      <c r="H30" s="1">
        <v>26</v>
      </c>
      <c r="I30" s="3">
        <f>IF(H30&gt;ROUNDDOWN(元金均等方式!$C$4/6,0),0,(-(-元金均等方式!$C$6/ROUNDDOWN(元金均等方式!$C$4/6,0))))</f>
        <v>125000</v>
      </c>
      <c r="J30" s="3">
        <f>IF(H30&gt;ROUNDDOWN(元金均等方式!$C$4/6,0),0,(ISPMT(元金均等方式!$D$3/2,Work!H30-1,ROUNDDOWN(元金均等方式!$C$4/6,0),-元金均等方式!$C$6)))</f>
        <v>11250</v>
      </c>
      <c r="K30" s="3">
        <f t="shared" si="1"/>
        <v>136250</v>
      </c>
      <c r="L30" s="3">
        <f t="shared" si="3"/>
        <v>1750000</v>
      </c>
    </row>
    <row r="31" spans="2:12" ht="18">
      <c r="B31" s="1">
        <v>27</v>
      </c>
      <c r="C31" s="3">
        <f>IF(B31&gt;元金均等方式!$C$4,0,(-(-元金均等方式!$C$5/元金均等方式!$C$4)))</f>
        <v>41666.666666666664</v>
      </c>
      <c r="D31" s="3">
        <f>IF(B31&gt;元金均等方式!$C$4,0,(ISPMT(元金均等方式!$D$3/12,Work!B31-1,元金均等方式!$C$4,-元金均等方式!$C$5)))</f>
        <v>8916.6666666666661</v>
      </c>
      <c r="E31" s="3">
        <f t="shared" si="0"/>
        <v>50583</v>
      </c>
      <c r="F31" s="3">
        <f t="shared" si="2"/>
        <v>8875000.0000000168</v>
      </c>
      <c r="H31" s="1">
        <v>27</v>
      </c>
      <c r="I31" s="3">
        <f>IF(H31&gt;ROUNDDOWN(元金均等方式!$C$4/6,0),0,(-(-元金均等方式!$C$6/ROUNDDOWN(元金均等方式!$C$4/6,0))))</f>
        <v>125000</v>
      </c>
      <c r="J31" s="3">
        <f>IF(H31&gt;ROUNDDOWN(元金均等方式!$C$4/6,0),0,(ISPMT(元金均等方式!$D$3/2,Work!H31-1,ROUNDDOWN(元金均等方式!$C$4/6,0),-元金均等方式!$C$6)))</f>
        <v>10500</v>
      </c>
      <c r="K31" s="3">
        <f t="shared" si="1"/>
        <v>135500</v>
      </c>
      <c r="L31" s="3">
        <f t="shared" si="3"/>
        <v>1625000</v>
      </c>
    </row>
    <row r="32" spans="2:12" ht="18">
      <c r="B32" s="1">
        <v>28</v>
      </c>
      <c r="C32" s="3">
        <f>IF(B32&gt;元金均等方式!$C$4,0,(-(-元金均等方式!$C$5/元金均等方式!$C$4)))</f>
        <v>41666.666666666664</v>
      </c>
      <c r="D32" s="3">
        <f>IF(B32&gt;元金均等方式!$C$4,0,(ISPMT(元金均等方式!$D$3/12,Work!B32-1,元金均等方式!$C$4,-元金均等方式!$C$5)))</f>
        <v>8875</v>
      </c>
      <c r="E32" s="3">
        <f t="shared" si="0"/>
        <v>50541</v>
      </c>
      <c r="F32" s="3">
        <f t="shared" si="2"/>
        <v>8833333.3333333507</v>
      </c>
      <c r="H32" s="1">
        <v>28</v>
      </c>
      <c r="I32" s="3">
        <f>IF(H32&gt;ROUNDDOWN(元金均等方式!$C$4/6,0),0,(-(-元金均等方式!$C$6/ROUNDDOWN(元金均等方式!$C$4/6,0))))</f>
        <v>125000</v>
      </c>
      <c r="J32" s="3">
        <f>IF(H32&gt;ROUNDDOWN(元金均等方式!$C$4/6,0),0,(ISPMT(元金均等方式!$D$3/2,Work!H32-1,ROUNDDOWN(元金均等方式!$C$4/6,0),-元金均等方式!$C$6)))</f>
        <v>9750</v>
      </c>
      <c r="K32" s="3">
        <f t="shared" si="1"/>
        <v>134750</v>
      </c>
      <c r="L32" s="3">
        <f t="shared" si="3"/>
        <v>1500000</v>
      </c>
    </row>
    <row r="33" spans="2:12" ht="18">
      <c r="B33" s="1">
        <v>29</v>
      </c>
      <c r="C33" s="3">
        <f>IF(B33&gt;元金均等方式!$C$4,0,(-(-元金均等方式!$C$5/元金均等方式!$C$4)))</f>
        <v>41666.666666666664</v>
      </c>
      <c r="D33" s="3">
        <f>IF(B33&gt;元金均等方式!$C$4,0,(ISPMT(元金均等方式!$D$3/12,Work!B33-1,元金均等方式!$C$4,-元金均等方式!$C$5)))</f>
        <v>8833.3333333333339</v>
      </c>
      <c r="E33" s="3">
        <f t="shared" si="0"/>
        <v>50500</v>
      </c>
      <c r="F33" s="3">
        <f t="shared" si="2"/>
        <v>8791666.6666666847</v>
      </c>
      <c r="H33" s="1">
        <v>29</v>
      </c>
      <c r="I33" s="3">
        <f>IF(H33&gt;ROUNDDOWN(元金均等方式!$C$4/6,0),0,(-(-元金均等方式!$C$6/ROUNDDOWN(元金均等方式!$C$4/6,0))))</f>
        <v>125000</v>
      </c>
      <c r="J33" s="3">
        <f>IF(H33&gt;ROUNDDOWN(元金均等方式!$C$4/6,0),0,(ISPMT(元金均等方式!$D$3/2,Work!H33-1,ROUNDDOWN(元金均等方式!$C$4/6,0),-元金均等方式!$C$6)))</f>
        <v>9000</v>
      </c>
      <c r="K33" s="3">
        <f t="shared" si="1"/>
        <v>134000</v>
      </c>
      <c r="L33" s="3">
        <f t="shared" si="3"/>
        <v>1375000</v>
      </c>
    </row>
    <row r="34" spans="2:12" ht="18">
      <c r="B34" s="1">
        <v>30</v>
      </c>
      <c r="C34" s="3">
        <f>IF(B34&gt;元金均等方式!$C$4,0,(-(-元金均等方式!$C$5/元金均等方式!$C$4)))</f>
        <v>41666.666666666664</v>
      </c>
      <c r="D34" s="3">
        <f>IF(B34&gt;元金均等方式!$C$4,0,(ISPMT(元金均等方式!$D$3/12,Work!B34-1,元金均等方式!$C$4,-元金均等方式!$C$5)))</f>
        <v>8791.6666666666661</v>
      </c>
      <c r="E34" s="3">
        <f t="shared" si="0"/>
        <v>50458</v>
      </c>
      <c r="F34" s="3">
        <f t="shared" si="2"/>
        <v>8750000.0000000186</v>
      </c>
      <c r="H34" s="1">
        <v>30</v>
      </c>
      <c r="I34" s="3">
        <f>IF(H34&gt;ROUNDDOWN(元金均等方式!$C$4/6,0),0,(-(-元金均等方式!$C$6/ROUNDDOWN(元金均等方式!$C$4/6,0))))</f>
        <v>125000</v>
      </c>
      <c r="J34" s="3">
        <f>IF(H34&gt;ROUNDDOWN(元金均等方式!$C$4/6,0),0,(ISPMT(元金均等方式!$D$3/2,Work!H34-1,ROUNDDOWN(元金均等方式!$C$4/6,0),-元金均等方式!$C$6)))</f>
        <v>8250</v>
      </c>
      <c r="K34" s="3">
        <f t="shared" si="1"/>
        <v>133250</v>
      </c>
      <c r="L34" s="3">
        <f t="shared" si="3"/>
        <v>1250000</v>
      </c>
    </row>
    <row r="35" spans="2:12" ht="18">
      <c r="B35" s="1">
        <v>31</v>
      </c>
      <c r="C35" s="3">
        <f>IF(B35&gt;元金均等方式!$C$4,0,(-(-元金均等方式!$C$5/元金均等方式!$C$4)))</f>
        <v>41666.666666666664</v>
      </c>
      <c r="D35" s="3">
        <f>IF(B35&gt;元金均等方式!$C$4,0,(ISPMT(元金均等方式!$D$3/12,Work!B35-1,元金均等方式!$C$4,-元金均等方式!$C$5)))</f>
        <v>8750</v>
      </c>
      <c r="E35" s="3">
        <f t="shared" si="0"/>
        <v>50416</v>
      </c>
      <c r="F35" s="3">
        <f t="shared" si="2"/>
        <v>8708333.3333333526</v>
      </c>
      <c r="H35" s="1">
        <v>31</v>
      </c>
      <c r="I35" s="3">
        <f>IF(H35&gt;ROUNDDOWN(元金均等方式!$C$4/6,0),0,(-(-元金均等方式!$C$6/ROUNDDOWN(元金均等方式!$C$4/6,0))))</f>
        <v>125000</v>
      </c>
      <c r="J35" s="3">
        <f>IF(H35&gt;ROUNDDOWN(元金均等方式!$C$4/6,0),0,(ISPMT(元金均等方式!$D$3/2,Work!H35-1,ROUNDDOWN(元金均等方式!$C$4/6,0),-元金均等方式!$C$6)))</f>
        <v>7500</v>
      </c>
      <c r="K35" s="3">
        <f t="shared" si="1"/>
        <v>132500</v>
      </c>
      <c r="L35" s="3">
        <f t="shared" si="3"/>
        <v>1125000</v>
      </c>
    </row>
    <row r="36" spans="2:12" ht="18">
      <c r="B36" s="1">
        <v>32</v>
      </c>
      <c r="C36" s="3">
        <f>IF(B36&gt;元金均等方式!$C$4,0,(-(-元金均等方式!$C$5/元金均等方式!$C$4)))</f>
        <v>41666.666666666664</v>
      </c>
      <c r="D36" s="3">
        <f>IF(B36&gt;元金均等方式!$C$4,0,(ISPMT(元金均等方式!$D$3/12,Work!B36-1,元金均等方式!$C$4,-元金均等方式!$C$5)))</f>
        <v>8708.3333333333339</v>
      </c>
      <c r="E36" s="3">
        <f t="shared" si="0"/>
        <v>50375</v>
      </c>
      <c r="F36" s="3">
        <f t="shared" si="2"/>
        <v>8666666.6666666865</v>
      </c>
      <c r="H36" s="1">
        <v>32</v>
      </c>
      <c r="I36" s="3">
        <f>IF(H36&gt;ROUNDDOWN(元金均等方式!$C$4/6,0),0,(-(-元金均等方式!$C$6/ROUNDDOWN(元金均等方式!$C$4/6,0))))</f>
        <v>125000</v>
      </c>
      <c r="J36" s="3">
        <f>IF(H36&gt;ROUNDDOWN(元金均等方式!$C$4/6,0),0,(ISPMT(元金均等方式!$D$3/2,Work!H36-1,ROUNDDOWN(元金均等方式!$C$4/6,0),-元金均等方式!$C$6)))</f>
        <v>6750</v>
      </c>
      <c r="K36" s="3">
        <f t="shared" si="1"/>
        <v>131750</v>
      </c>
      <c r="L36" s="3">
        <f t="shared" si="3"/>
        <v>1000000</v>
      </c>
    </row>
    <row r="37" spans="2:12" ht="18">
      <c r="B37" s="1">
        <v>33</v>
      </c>
      <c r="C37" s="3">
        <f>IF(B37&gt;元金均等方式!$C$4,0,(-(-元金均等方式!$C$5/元金均等方式!$C$4)))</f>
        <v>41666.666666666664</v>
      </c>
      <c r="D37" s="3">
        <f>IF(B37&gt;元金均等方式!$C$4,0,(ISPMT(元金均等方式!$D$3/12,Work!B37-1,元金均等方式!$C$4,-元金均等方式!$C$5)))</f>
        <v>8666.6666666666661</v>
      </c>
      <c r="E37" s="3">
        <f t="shared" si="0"/>
        <v>50333</v>
      </c>
      <c r="F37" s="3">
        <f t="shared" si="2"/>
        <v>8625000.0000000205</v>
      </c>
      <c r="H37" s="1">
        <v>33</v>
      </c>
      <c r="I37" s="3">
        <f>IF(H37&gt;ROUNDDOWN(元金均等方式!$C$4/6,0),0,(-(-元金均等方式!$C$6/ROUNDDOWN(元金均等方式!$C$4/6,0))))</f>
        <v>125000</v>
      </c>
      <c r="J37" s="3">
        <f>IF(H37&gt;ROUNDDOWN(元金均等方式!$C$4/6,0),0,(ISPMT(元金均等方式!$D$3/2,Work!H37-1,ROUNDDOWN(元金均等方式!$C$4/6,0),-元金均等方式!$C$6)))</f>
        <v>6000</v>
      </c>
      <c r="K37" s="3">
        <f t="shared" si="1"/>
        <v>131000</v>
      </c>
      <c r="L37" s="3">
        <f t="shared" si="3"/>
        <v>875000</v>
      </c>
    </row>
    <row r="38" spans="2:12" ht="18">
      <c r="B38" s="1">
        <v>34</v>
      </c>
      <c r="C38" s="3">
        <f>IF(B38&gt;元金均等方式!$C$4,0,(-(-元金均等方式!$C$5/元金均等方式!$C$4)))</f>
        <v>41666.666666666664</v>
      </c>
      <c r="D38" s="3">
        <f>IF(B38&gt;元金均等方式!$C$4,0,(ISPMT(元金均等方式!$D$3/12,Work!B38-1,元金均等方式!$C$4,-元金均等方式!$C$5)))</f>
        <v>8625</v>
      </c>
      <c r="E38" s="3">
        <f t="shared" si="0"/>
        <v>50291</v>
      </c>
      <c r="F38" s="3">
        <f t="shared" si="2"/>
        <v>8583333.3333333544</v>
      </c>
      <c r="H38" s="1">
        <v>34</v>
      </c>
      <c r="I38" s="3">
        <f>IF(H38&gt;ROUNDDOWN(元金均等方式!$C$4/6,0),0,(-(-元金均等方式!$C$6/ROUNDDOWN(元金均等方式!$C$4/6,0))))</f>
        <v>125000</v>
      </c>
      <c r="J38" s="3">
        <f>IF(H38&gt;ROUNDDOWN(元金均等方式!$C$4/6,0),0,(ISPMT(元金均等方式!$D$3/2,Work!H38-1,ROUNDDOWN(元金均等方式!$C$4/6,0),-元金均等方式!$C$6)))</f>
        <v>5250</v>
      </c>
      <c r="K38" s="3">
        <f t="shared" si="1"/>
        <v>130250</v>
      </c>
      <c r="L38" s="3">
        <f t="shared" si="3"/>
        <v>750000</v>
      </c>
    </row>
    <row r="39" spans="2:12" ht="18">
      <c r="B39" s="1">
        <v>35</v>
      </c>
      <c r="C39" s="3">
        <f>IF(B39&gt;元金均等方式!$C$4,0,(-(-元金均等方式!$C$5/元金均等方式!$C$4)))</f>
        <v>41666.666666666664</v>
      </c>
      <c r="D39" s="3">
        <f>IF(B39&gt;元金均等方式!$C$4,0,(ISPMT(元金均等方式!$D$3/12,Work!B39-1,元金均等方式!$C$4,-元金均等方式!$C$5)))</f>
        <v>8583.3333333333339</v>
      </c>
      <c r="E39" s="3">
        <f t="shared" si="0"/>
        <v>50250</v>
      </c>
      <c r="F39" s="3">
        <f t="shared" si="2"/>
        <v>8541666.6666666884</v>
      </c>
      <c r="H39" s="1">
        <v>35</v>
      </c>
      <c r="I39" s="3">
        <f>IF(H39&gt;ROUNDDOWN(元金均等方式!$C$4/6,0),0,(-(-元金均等方式!$C$6/ROUNDDOWN(元金均等方式!$C$4/6,0))))</f>
        <v>125000</v>
      </c>
      <c r="J39" s="3">
        <f>IF(H39&gt;ROUNDDOWN(元金均等方式!$C$4/6,0),0,(ISPMT(元金均等方式!$D$3/2,Work!H39-1,ROUNDDOWN(元金均等方式!$C$4/6,0),-元金均等方式!$C$6)))</f>
        <v>4500</v>
      </c>
      <c r="K39" s="3">
        <f t="shared" si="1"/>
        <v>129500</v>
      </c>
      <c r="L39" s="3">
        <f t="shared" si="3"/>
        <v>625000</v>
      </c>
    </row>
    <row r="40" spans="2:12" ht="18">
      <c r="B40" s="1">
        <v>36</v>
      </c>
      <c r="C40" s="3">
        <f>IF(B40&gt;元金均等方式!$C$4,0,(-(-元金均等方式!$C$5/元金均等方式!$C$4)))</f>
        <v>41666.666666666664</v>
      </c>
      <c r="D40" s="3">
        <f>IF(B40&gt;元金均等方式!$C$4,0,(ISPMT(元金均等方式!$D$3/12,Work!B40-1,元金均等方式!$C$4,-元金均等方式!$C$5)))</f>
        <v>8541.6666666666661</v>
      </c>
      <c r="E40" s="3">
        <f t="shared" si="0"/>
        <v>50208</v>
      </c>
      <c r="F40" s="3">
        <f t="shared" si="2"/>
        <v>8500000.0000000224</v>
      </c>
      <c r="H40" s="1">
        <v>36</v>
      </c>
      <c r="I40" s="3">
        <f>IF(H40&gt;ROUNDDOWN(元金均等方式!$C$4/6,0),0,(-(-元金均等方式!$C$6/ROUNDDOWN(元金均等方式!$C$4/6,0))))</f>
        <v>125000</v>
      </c>
      <c r="J40" s="3">
        <f>IF(H40&gt;ROUNDDOWN(元金均等方式!$C$4/6,0),0,(ISPMT(元金均等方式!$D$3/2,Work!H40-1,ROUNDDOWN(元金均等方式!$C$4/6,0),-元金均等方式!$C$6)))</f>
        <v>3750</v>
      </c>
      <c r="K40" s="3">
        <f t="shared" si="1"/>
        <v>128750</v>
      </c>
      <c r="L40" s="3">
        <f t="shared" si="3"/>
        <v>500000</v>
      </c>
    </row>
    <row r="41" spans="2:12" ht="18">
      <c r="B41" s="1">
        <v>37</v>
      </c>
      <c r="C41" s="3">
        <f>IF(B41&gt;元金均等方式!$C$4,0,(-(-元金均等方式!$C$5/元金均等方式!$C$4)))</f>
        <v>41666.666666666664</v>
      </c>
      <c r="D41" s="3">
        <f>IF(B41&gt;元金均等方式!$C$4,0,(ISPMT(元金均等方式!$D$3/12,Work!B41-1,元金均等方式!$C$4,-元金均等方式!$C$5)))</f>
        <v>8500</v>
      </c>
      <c r="E41" s="3">
        <f t="shared" si="0"/>
        <v>50166</v>
      </c>
      <c r="F41" s="3">
        <f t="shared" si="2"/>
        <v>8458333.3333333563</v>
      </c>
      <c r="H41" s="1">
        <v>37</v>
      </c>
      <c r="I41" s="3">
        <f>IF(H41&gt;ROUNDDOWN(元金均等方式!$C$4/6,0),0,(-(-元金均等方式!$C$6/ROUNDDOWN(元金均等方式!$C$4/6,0))))</f>
        <v>125000</v>
      </c>
      <c r="J41" s="3">
        <f>IF(H41&gt;ROUNDDOWN(元金均等方式!$C$4/6,0),0,(ISPMT(元金均等方式!$D$3/2,Work!H41-1,ROUNDDOWN(元金均等方式!$C$4/6,0),-元金均等方式!$C$6)))</f>
        <v>3000</v>
      </c>
      <c r="K41" s="3">
        <f t="shared" si="1"/>
        <v>128000</v>
      </c>
      <c r="L41" s="3">
        <f t="shared" si="3"/>
        <v>375000</v>
      </c>
    </row>
    <row r="42" spans="2:12" ht="18">
      <c r="B42" s="1">
        <v>38</v>
      </c>
      <c r="C42" s="3">
        <f>IF(B42&gt;元金均等方式!$C$4,0,(-(-元金均等方式!$C$5/元金均等方式!$C$4)))</f>
        <v>41666.666666666664</v>
      </c>
      <c r="D42" s="3">
        <f>IF(B42&gt;元金均等方式!$C$4,0,(ISPMT(元金均等方式!$D$3/12,Work!B42-1,元金均等方式!$C$4,-元金均等方式!$C$5)))</f>
        <v>8458.3333333333339</v>
      </c>
      <c r="E42" s="3">
        <f t="shared" si="0"/>
        <v>50125</v>
      </c>
      <c r="F42" s="3">
        <f t="shared" si="2"/>
        <v>8416666.6666666903</v>
      </c>
      <c r="H42" s="1">
        <v>38</v>
      </c>
      <c r="I42" s="3">
        <f>IF(H42&gt;ROUNDDOWN(元金均等方式!$C$4/6,0),0,(-(-元金均等方式!$C$6/ROUNDDOWN(元金均等方式!$C$4/6,0))))</f>
        <v>125000</v>
      </c>
      <c r="J42" s="3">
        <f>IF(H42&gt;ROUNDDOWN(元金均等方式!$C$4/6,0),0,(ISPMT(元金均等方式!$D$3/2,Work!H42-1,ROUNDDOWN(元金均等方式!$C$4/6,0),-元金均等方式!$C$6)))</f>
        <v>2250</v>
      </c>
      <c r="K42" s="3">
        <f t="shared" si="1"/>
        <v>127250</v>
      </c>
      <c r="L42" s="3">
        <f t="shared" si="3"/>
        <v>250000</v>
      </c>
    </row>
    <row r="43" spans="2:12" ht="18">
      <c r="B43" s="1">
        <v>39</v>
      </c>
      <c r="C43" s="3">
        <f>IF(B43&gt;元金均等方式!$C$4,0,(-(-元金均等方式!$C$5/元金均等方式!$C$4)))</f>
        <v>41666.666666666664</v>
      </c>
      <c r="D43" s="3">
        <f>IF(B43&gt;元金均等方式!$C$4,0,(ISPMT(元金均等方式!$D$3/12,Work!B43-1,元金均等方式!$C$4,-元金均等方式!$C$5)))</f>
        <v>8416.6666666666661</v>
      </c>
      <c r="E43" s="3">
        <f t="shared" si="0"/>
        <v>50083</v>
      </c>
      <c r="F43" s="3">
        <f t="shared" si="2"/>
        <v>8375000.0000000233</v>
      </c>
      <c r="H43" s="1">
        <v>39</v>
      </c>
      <c r="I43" s="3">
        <f>IF(H43&gt;ROUNDDOWN(元金均等方式!$C$4/6,0),0,(-(-元金均等方式!$C$6/ROUNDDOWN(元金均等方式!$C$4/6,0))))</f>
        <v>125000</v>
      </c>
      <c r="J43" s="3">
        <f>IF(H43&gt;ROUNDDOWN(元金均等方式!$C$4/6,0),0,(ISPMT(元金均等方式!$D$3/2,Work!H43-1,ROUNDDOWN(元金均等方式!$C$4/6,0),-元金均等方式!$C$6)))</f>
        <v>1500</v>
      </c>
      <c r="K43" s="3">
        <f t="shared" si="1"/>
        <v>126500</v>
      </c>
      <c r="L43" s="3">
        <f t="shared" si="3"/>
        <v>125000</v>
      </c>
    </row>
    <row r="44" spans="2:12" ht="18">
      <c r="B44" s="1">
        <v>40</v>
      </c>
      <c r="C44" s="3">
        <f>IF(B44&gt;元金均等方式!$C$4,0,(-(-元金均等方式!$C$5/元金均等方式!$C$4)))</f>
        <v>41666.666666666664</v>
      </c>
      <c r="D44" s="3">
        <f>IF(B44&gt;元金均等方式!$C$4,0,(ISPMT(元金均等方式!$D$3/12,Work!B44-1,元金均等方式!$C$4,-元金均等方式!$C$5)))</f>
        <v>8375</v>
      </c>
      <c r="E44" s="3">
        <f t="shared" si="0"/>
        <v>50041</v>
      </c>
      <c r="F44" s="3">
        <f t="shared" si="2"/>
        <v>8333333.3333333563</v>
      </c>
      <c r="H44" s="1">
        <v>40</v>
      </c>
      <c r="I44" s="3">
        <f>IF(H44&gt;ROUNDDOWN(元金均等方式!$C$4/6,0),0,(-(-元金均等方式!$C$6/ROUNDDOWN(元金均等方式!$C$4/6,0))))</f>
        <v>125000</v>
      </c>
      <c r="J44" s="3">
        <f>IF(H44&gt;ROUNDDOWN(元金均等方式!$C$4/6,0),0,(ISPMT(元金均等方式!$D$3/2,Work!H44-1,ROUNDDOWN(元金均等方式!$C$4/6,0),-元金均等方式!$C$6)))</f>
        <v>750</v>
      </c>
      <c r="K44" s="3">
        <f t="shared" si="1"/>
        <v>125000</v>
      </c>
      <c r="L44" s="3">
        <f t="shared" si="3"/>
        <v>0</v>
      </c>
    </row>
    <row r="45" spans="2:12" ht="18">
      <c r="B45" s="1">
        <v>41</v>
      </c>
      <c r="C45" s="3">
        <f>IF(B45&gt;元金均等方式!$C$4,0,(-(-元金均等方式!$C$5/元金均等方式!$C$4)))</f>
        <v>41666.666666666664</v>
      </c>
      <c r="D45" s="3">
        <f>IF(B45&gt;元金均等方式!$C$4,0,(ISPMT(元金均等方式!$D$3/12,Work!B45-1,元金均等方式!$C$4,-元金均等方式!$C$5)))</f>
        <v>8333.3333333333339</v>
      </c>
      <c r="E45" s="3">
        <f t="shared" si="0"/>
        <v>50000</v>
      </c>
      <c r="F45" s="3">
        <f t="shared" si="2"/>
        <v>8291666.6666666893</v>
      </c>
      <c r="H45" s="1">
        <v>41</v>
      </c>
      <c r="I45" s="3">
        <f>IF(H45&gt;ROUNDDOWN(元金均等方式!$C$4/6,0),0,(-(-元金均等方式!$C$6/ROUNDDOWN(元金均等方式!$C$4/6,0))))</f>
        <v>0</v>
      </c>
      <c r="J45" s="3">
        <f>IF(H45&gt;ROUNDDOWN(元金均等方式!$C$4/6,0),0,(ISPMT(元金均等方式!$D$3/2,Work!H45-1,ROUNDDOWN(元金均等方式!$C$4/6,0),-元金均等方式!$C$6)))</f>
        <v>0</v>
      </c>
      <c r="K45" s="3">
        <f t="shared" si="1"/>
        <v>0</v>
      </c>
      <c r="L45" s="3">
        <f t="shared" si="3"/>
        <v>0</v>
      </c>
    </row>
    <row r="46" spans="2:12" ht="18">
      <c r="B46" s="1">
        <v>42</v>
      </c>
      <c r="C46" s="3">
        <f>IF(B46&gt;元金均等方式!$C$4,0,(-(-元金均等方式!$C$5/元金均等方式!$C$4)))</f>
        <v>41666.666666666664</v>
      </c>
      <c r="D46" s="3">
        <f>IF(B46&gt;元金均等方式!$C$4,0,(ISPMT(元金均等方式!$D$3/12,Work!B46-1,元金均等方式!$C$4,-元金均等方式!$C$5)))</f>
        <v>8291.6666666666661</v>
      </c>
      <c r="E46" s="3">
        <f t="shared" si="0"/>
        <v>49958</v>
      </c>
      <c r="F46" s="3">
        <f t="shared" si="2"/>
        <v>8250000.0000000224</v>
      </c>
      <c r="H46" s="1">
        <v>42</v>
      </c>
      <c r="I46" s="3">
        <f>IF(H46&gt;ROUNDDOWN(元金均等方式!$C$4/6,0),0,(-(-元金均等方式!$C$6/ROUNDDOWN(元金均等方式!$C$4/6,0))))</f>
        <v>0</v>
      </c>
      <c r="J46" s="3">
        <f>IF(H46&gt;ROUNDDOWN(元金均等方式!$C$4/6,0),0,(ISPMT(元金均等方式!$D$3/2,Work!H46-1,ROUNDDOWN(元金均等方式!$C$4/6,0),-元金均等方式!$C$6)))</f>
        <v>0</v>
      </c>
      <c r="K46" s="3">
        <f t="shared" si="1"/>
        <v>0</v>
      </c>
      <c r="L46" s="3">
        <f t="shared" si="3"/>
        <v>0</v>
      </c>
    </row>
    <row r="47" spans="2:12" ht="18">
      <c r="B47" s="1">
        <v>43</v>
      </c>
      <c r="C47" s="3">
        <f>IF(B47&gt;元金均等方式!$C$4,0,(-(-元金均等方式!$C$5/元金均等方式!$C$4)))</f>
        <v>41666.666666666664</v>
      </c>
      <c r="D47" s="3">
        <f>IF(B47&gt;元金均等方式!$C$4,0,(ISPMT(元金均等方式!$D$3/12,Work!B47-1,元金均等方式!$C$4,-元金均等方式!$C$5)))</f>
        <v>8250</v>
      </c>
      <c r="E47" s="3">
        <f t="shared" si="0"/>
        <v>49916</v>
      </c>
      <c r="F47" s="3">
        <f t="shared" si="2"/>
        <v>8208333.3333333554</v>
      </c>
      <c r="H47" s="1">
        <v>43</v>
      </c>
      <c r="I47" s="3">
        <f>IF(H47&gt;ROUNDDOWN(元金均等方式!$C$4/6,0),0,(-(-元金均等方式!$C$6/ROUNDDOWN(元金均等方式!$C$4/6,0))))</f>
        <v>0</v>
      </c>
      <c r="J47" s="3">
        <f>IF(H47&gt;ROUNDDOWN(元金均等方式!$C$4/6,0),0,(ISPMT(元金均等方式!$D$3/2,Work!H47-1,ROUNDDOWN(元金均等方式!$C$4/6,0),-元金均等方式!$C$6)))</f>
        <v>0</v>
      </c>
      <c r="K47" s="3">
        <f t="shared" si="1"/>
        <v>0</v>
      </c>
      <c r="L47" s="3">
        <f t="shared" si="3"/>
        <v>0</v>
      </c>
    </row>
    <row r="48" spans="2:12" ht="18">
      <c r="B48" s="1">
        <v>44</v>
      </c>
      <c r="C48" s="3">
        <f>IF(B48&gt;元金均等方式!$C$4,0,(-(-元金均等方式!$C$5/元金均等方式!$C$4)))</f>
        <v>41666.666666666664</v>
      </c>
      <c r="D48" s="3">
        <f>IF(B48&gt;元金均等方式!$C$4,0,(ISPMT(元金均等方式!$D$3/12,Work!B48-1,元金均等方式!$C$4,-元金均等方式!$C$5)))</f>
        <v>8208.3333333333339</v>
      </c>
      <c r="E48" s="3">
        <f t="shared" si="0"/>
        <v>49875</v>
      </c>
      <c r="F48" s="3">
        <f t="shared" si="2"/>
        <v>8166666.6666666884</v>
      </c>
      <c r="H48" s="1">
        <v>44</v>
      </c>
      <c r="I48" s="3">
        <f>IF(H48&gt;ROUNDDOWN(元金均等方式!$C$4/6,0),0,(-(-元金均等方式!$C$6/ROUNDDOWN(元金均等方式!$C$4/6,0))))</f>
        <v>0</v>
      </c>
      <c r="J48" s="3">
        <f>IF(H48&gt;ROUNDDOWN(元金均等方式!$C$4/6,0),0,(ISPMT(元金均等方式!$D$3/2,Work!H48-1,ROUNDDOWN(元金均等方式!$C$4/6,0),-元金均等方式!$C$6)))</f>
        <v>0</v>
      </c>
      <c r="K48" s="3">
        <f t="shared" si="1"/>
        <v>0</v>
      </c>
      <c r="L48" s="3">
        <f t="shared" si="3"/>
        <v>0</v>
      </c>
    </row>
    <row r="49" spans="2:12" ht="18">
      <c r="B49" s="1">
        <v>45</v>
      </c>
      <c r="C49" s="3">
        <f>IF(B49&gt;元金均等方式!$C$4,0,(-(-元金均等方式!$C$5/元金均等方式!$C$4)))</f>
        <v>41666.666666666664</v>
      </c>
      <c r="D49" s="3">
        <f>IF(B49&gt;元金均等方式!$C$4,0,(ISPMT(元金均等方式!$D$3/12,Work!B49-1,元金均等方式!$C$4,-元金均等方式!$C$5)))</f>
        <v>8166.666666666667</v>
      </c>
      <c r="E49" s="3">
        <f t="shared" si="0"/>
        <v>49833</v>
      </c>
      <c r="F49" s="3">
        <f t="shared" si="2"/>
        <v>8125000.0000000214</v>
      </c>
      <c r="H49" s="1">
        <v>45</v>
      </c>
      <c r="I49" s="3">
        <f>IF(H49&gt;ROUNDDOWN(元金均等方式!$C$4/6,0),0,(-(-元金均等方式!$C$6/ROUNDDOWN(元金均等方式!$C$4/6,0))))</f>
        <v>0</v>
      </c>
      <c r="J49" s="3">
        <f>IF(H49&gt;ROUNDDOWN(元金均等方式!$C$4/6,0),0,(ISPMT(元金均等方式!$D$3/2,Work!H49-1,ROUNDDOWN(元金均等方式!$C$4/6,0),-元金均等方式!$C$6)))</f>
        <v>0</v>
      </c>
      <c r="K49" s="3">
        <f t="shared" si="1"/>
        <v>0</v>
      </c>
      <c r="L49" s="3">
        <f t="shared" si="3"/>
        <v>0</v>
      </c>
    </row>
    <row r="50" spans="2:12" ht="18">
      <c r="B50" s="1">
        <v>46</v>
      </c>
      <c r="C50" s="3">
        <f>IF(B50&gt;元金均等方式!$C$4,0,(-(-元金均等方式!$C$5/元金均等方式!$C$4)))</f>
        <v>41666.666666666664</v>
      </c>
      <c r="D50" s="3">
        <f>IF(B50&gt;元金均等方式!$C$4,0,(ISPMT(元金均等方式!$D$3/12,Work!B50-1,元金均等方式!$C$4,-元金均等方式!$C$5)))</f>
        <v>8125</v>
      </c>
      <c r="E50" s="3">
        <f t="shared" si="0"/>
        <v>49791</v>
      </c>
      <c r="F50" s="3">
        <f t="shared" si="2"/>
        <v>8083333.3333333544</v>
      </c>
      <c r="H50" s="1">
        <v>46</v>
      </c>
      <c r="I50" s="3">
        <f>IF(H50&gt;ROUNDDOWN(元金均等方式!$C$4/6,0),0,(-(-元金均等方式!$C$6/ROUNDDOWN(元金均等方式!$C$4/6,0))))</f>
        <v>0</v>
      </c>
      <c r="J50" s="3">
        <f>IF(H50&gt;ROUNDDOWN(元金均等方式!$C$4/6,0),0,(ISPMT(元金均等方式!$D$3/2,Work!H50-1,ROUNDDOWN(元金均等方式!$C$4/6,0),-元金均等方式!$C$6)))</f>
        <v>0</v>
      </c>
      <c r="K50" s="3">
        <f t="shared" si="1"/>
        <v>0</v>
      </c>
      <c r="L50" s="3">
        <f t="shared" si="3"/>
        <v>0</v>
      </c>
    </row>
    <row r="51" spans="2:12" ht="18">
      <c r="B51" s="1">
        <v>47</v>
      </c>
      <c r="C51" s="3">
        <f>IF(B51&gt;元金均等方式!$C$4,0,(-(-元金均等方式!$C$5/元金均等方式!$C$4)))</f>
        <v>41666.666666666664</v>
      </c>
      <c r="D51" s="3">
        <f>IF(B51&gt;元金均等方式!$C$4,0,(ISPMT(元金均等方式!$D$3/12,Work!B51-1,元金均等方式!$C$4,-元金均等方式!$C$5)))</f>
        <v>8083.333333333333</v>
      </c>
      <c r="E51" s="3">
        <f t="shared" si="0"/>
        <v>49750</v>
      </c>
      <c r="F51" s="3">
        <f t="shared" si="2"/>
        <v>8041666.6666666875</v>
      </c>
      <c r="H51" s="1">
        <v>47</v>
      </c>
      <c r="I51" s="3">
        <f>IF(H51&gt;ROUNDDOWN(元金均等方式!$C$4/6,0),0,(-(-元金均等方式!$C$6/ROUNDDOWN(元金均等方式!$C$4/6,0))))</f>
        <v>0</v>
      </c>
      <c r="J51" s="3">
        <f>IF(H51&gt;ROUNDDOWN(元金均等方式!$C$4/6,0),0,(ISPMT(元金均等方式!$D$3/2,Work!H51-1,ROUNDDOWN(元金均等方式!$C$4/6,0),-元金均等方式!$C$6)))</f>
        <v>0</v>
      </c>
      <c r="K51" s="3">
        <f t="shared" si="1"/>
        <v>0</v>
      </c>
      <c r="L51" s="3">
        <f t="shared" si="3"/>
        <v>0</v>
      </c>
    </row>
    <row r="52" spans="2:12" ht="18">
      <c r="B52" s="1">
        <v>48</v>
      </c>
      <c r="C52" s="3">
        <f>IF(B52&gt;元金均等方式!$C$4,0,(-(-元金均等方式!$C$5/元金均等方式!$C$4)))</f>
        <v>41666.666666666664</v>
      </c>
      <c r="D52" s="3">
        <f>IF(B52&gt;元金均等方式!$C$4,0,(ISPMT(元金均等方式!$D$3/12,Work!B52-1,元金均等方式!$C$4,-元金均等方式!$C$5)))</f>
        <v>8041.666666666667</v>
      </c>
      <c r="E52" s="3">
        <f t="shared" si="0"/>
        <v>49708</v>
      </c>
      <c r="F52" s="3">
        <f t="shared" si="2"/>
        <v>8000000.0000000205</v>
      </c>
      <c r="H52" s="1">
        <v>48</v>
      </c>
      <c r="I52" s="3">
        <f>IF(H52&gt;ROUNDDOWN(元金均等方式!$C$4/6,0),0,(-(-元金均等方式!$C$6/ROUNDDOWN(元金均等方式!$C$4/6,0))))</f>
        <v>0</v>
      </c>
      <c r="J52" s="3">
        <f>IF(H52&gt;ROUNDDOWN(元金均等方式!$C$4/6,0),0,(ISPMT(元金均等方式!$D$3/2,Work!H52-1,ROUNDDOWN(元金均等方式!$C$4/6,0),-元金均等方式!$C$6)))</f>
        <v>0</v>
      </c>
      <c r="K52" s="3">
        <f t="shared" si="1"/>
        <v>0</v>
      </c>
      <c r="L52" s="3">
        <f t="shared" si="3"/>
        <v>0</v>
      </c>
    </row>
    <row r="53" spans="2:12" ht="18">
      <c r="B53" s="1">
        <v>49</v>
      </c>
      <c r="C53" s="3">
        <f>IF(B53&gt;元金均等方式!$C$4,0,(-(-元金均等方式!$C$5/元金均等方式!$C$4)))</f>
        <v>41666.666666666664</v>
      </c>
      <c r="D53" s="3">
        <f>IF(B53&gt;元金均等方式!$C$4,0,(ISPMT(元金均等方式!$D$3/12,Work!B53-1,元金均等方式!$C$4,-元金均等方式!$C$5)))</f>
        <v>8000</v>
      </c>
      <c r="E53" s="3">
        <f t="shared" si="0"/>
        <v>49666</v>
      </c>
      <c r="F53" s="3">
        <f t="shared" si="2"/>
        <v>7958333.3333333535</v>
      </c>
      <c r="H53" s="1">
        <v>49</v>
      </c>
      <c r="I53" s="3">
        <f>IF(H53&gt;ROUNDDOWN(元金均等方式!$C$4/6,0),0,(-(-元金均等方式!$C$6/ROUNDDOWN(元金均等方式!$C$4/6,0))))</f>
        <v>0</v>
      </c>
      <c r="J53" s="3">
        <f>IF(H53&gt;ROUNDDOWN(元金均等方式!$C$4/6,0),0,(ISPMT(元金均等方式!$D$3/2,Work!H53-1,ROUNDDOWN(元金均等方式!$C$4/6,0),-元金均等方式!$C$6)))</f>
        <v>0</v>
      </c>
      <c r="K53" s="3">
        <f t="shared" si="1"/>
        <v>0</v>
      </c>
      <c r="L53" s="3">
        <f t="shared" si="3"/>
        <v>0</v>
      </c>
    </row>
    <row r="54" spans="2:12" ht="18">
      <c r="B54" s="1">
        <v>50</v>
      </c>
      <c r="C54" s="3">
        <f>IF(B54&gt;元金均等方式!$C$4,0,(-(-元金均等方式!$C$5/元金均等方式!$C$4)))</f>
        <v>41666.666666666664</v>
      </c>
      <c r="D54" s="3">
        <f>IF(B54&gt;元金均等方式!$C$4,0,(ISPMT(元金均等方式!$D$3/12,Work!B54-1,元金均等方式!$C$4,-元金均等方式!$C$5)))</f>
        <v>7958.333333333333</v>
      </c>
      <c r="E54" s="3">
        <f t="shared" si="0"/>
        <v>49625</v>
      </c>
      <c r="F54" s="3">
        <f t="shared" si="2"/>
        <v>7916666.6666666865</v>
      </c>
      <c r="H54" s="1">
        <v>50</v>
      </c>
      <c r="I54" s="3">
        <f>IF(H54&gt;ROUNDDOWN(元金均等方式!$C$4/6,0),0,(-(-元金均等方式!$C$6/ROUNDDOWN(元金均等方式!$C$4/6,0))))</f>
        <v>0</v>
      </c>
      <c r="J54" s="3">
        <f>IF(H54&gt;ROUNDDOWN(元金均等方式!$C$4/6,0),0,(ISPMT(元金均等方式!$D$3/2,Work!H54-1,ROUNDDOWN(元金均等方式!$C$4/6,0),-元金均等方式!$C$6)))</f>
        <v>0</v>
      </c>
      <c r="K54" s="3">
        <f t="shared" si="1"/>
        <v>0</v>
      </c>
      <c r="L54" s="3">
        <f t="shared" si="3"/>
        <v>0</v>
      </c>
    </row>
    <row r="55" spans="2:12" ht="18">
      <c r="B55" s="1">
        <v>51</v>
      </c>
      <c r="C55" s="3">
        <f>IF(B55&gt;元金均等方式!$C$4,0,(-(-元金均等方式!$C$5/元金均等方式!$C$4)))</f>
        <v>41666.666666666664</v>
      </c>
      <c r="D55" s="3">
        <f>IF(B55&gt;元金均等方式!$C$4,0,(ISPMT(元金均等方式!$D$3/12,Work!B55-1,元金均等方式!$C$4,-元金均等方式!$C$5)))</f>
        <v>7916.666666666667</v>
      </c>
      <c r="E55" s="3">
        <f t="shared" si="0"/>
        <v>49583</v>
      </c>
      <c r="F55" s="3">
        <f t="shared" si="2"/>
        <v>7875000.0000000196</v>
      </c>
      <c r="H55" s="1">
        <v>51</v>
      </c>
      <c r="I55" s="3">
        <f>IF(H55&gt;ROUNDDOWN(元金均等方式!$C$4/6,0),0,(-(-元金均等方式!$C$6/ROUNDDOWN(元金均等方式!$C$4/6,0))))</f>
        <v>0</v>
      </c>
      <c r="J55" s="3">
        <f>IF(H55&gt;ROUNDDOWN(元金均等方式!$C$4/6,0),0,(ISPMT(元金均等方式!$D$3/2,Work!H55-1,ROUNDDOWN(元金均等方式!$C$4/6,0),-元金均等方式!$C$6)))</f>
        <v>0</v>
      </c>
      <c r="K55" s="3">
        <f t="shared" si="1"/>
        <v>0</v>
      </c>
      <c r="L55" s="3">
        <f t="shared" si="3"/>
        <v>0</v>
      </c>
    </row>
    <row r="56" spans="2:12" ht="18">
      <c r="B56" s="1">
        <v>52</v>
      </c>
      <c r="C56" s="3">
        <f>IF(B56&gt;元金均等方式!$C$4,0,(-(-元金均等方式!$C$5/元金均等方式!$C$4)))</f>
        <v>41666.666666666664</v>
      </c>
      <c r="D56" s="3">
        <f>IF(B56&gt;元金均等方式!$C$4,0,(ISPMT(元金均等方式!$D$3/12,Work!B56-1,元金均等方式!$C$4,-元金均等方式!$C$5)))</f>
        <v>7875</v>
      </c>
      <c r="E56" s="3">
        <f t="shared" si="0"/>
        <v>49541</v>
      </c>
      <c r="F56" s="3">
        <f t="shared" si="2"/>
        <v>7833333.3333333526</v>
      </c>
      <c r="H56" s="1">
        <v>52</v>
      </c>
      <c r="I56" s="3">
        <f>IF(H56&gt;ROUNDDOWN(元金均等方式!$C$4/6,0),0,(-(-元金均等方式!$C$6/ROUNDDOWN(元金均等方式!$C$4/6,0))))</f>
        <v>0</v>
      </c>
      <c r="J56" s="3">
        <f>IF(H56&gt;ROUNDDOWN(元金均等方式!$C$4/6,0),0,(ISPMT(元金均等方式!$D$3/2,Work!H56-1,ROUNDDOWN(元金均等方式!$C$4/6,0),-元金均等方式!$C$6)))</f>
        <v>0</v>
      </c>
      <c r="K56" s="3">
        <f t="shared" si="1"/>
        <v>0</v>
      </c>
      <c r="L56" s="3">
        <f t="shared" si="3"/>
        <v>0</v>
      </c>
    </row>
    <row r="57" spans="2:12" ht="18">
      <c r="B57" s="1">
        <v>53</v>
      </c>
      <c r="C57" s="3">
        <f>IF(B57&gt;元金均等方式!$C$4,0,(-(-元金均等方式!$C$5/元金均等方式!$C$4)))</f>
        <v>41666.666666666664</v>
      </c>
      <c r="D57" s="3">
        <f>IF(B57&gt;元金均等方式!$C$4,0,(ISPMT(元金均等方式!$D$3/12,Work!B57-1,元金均等方式!$C$4,-元金均等方式!$C$5)))</f>
        <v>7833.333333333333</v>
      </c>
      <c r="E57" s="3">
        <f t="shared" si="0"/>
        <v>49500</v>
      </c>
      <c r="F57" s="3">
        <f t="shared" si="2"/>
        <v>7791666.6666666856</v>
      </c>
      <c r="H57" s="1">
        <v>53</v>
      </c>
      <c r="I57" s="3">
        <f>IF(H57&gt;ROUNDDOWN(元金均等方式!$C$4/6,0),0,(-(-元金均等方式!$C$6/ROUNDDOWN(元金均等方式!$C$4/6,0))))</f>
        <v>0</v>
      </c>
      <c r="J57" s="3">
        <f>IF(H57&gt;ROUNDDOWN(元金均等方式!$C$4/6,0),0,(ISPMT(元金均等方式!$D$3/2,Work!H57-1,ROUNDDOWN(元金均等方式!$C$4/6,0),-元金均等方式!$C$6)))</f>
        <v>0</v>
      </c>
      <c r="K57" s="3">
        <f t="shared" si="1"/>
        <v>0</v>
      </c>
      <c r="L57" s="3">
        <f t="shared" si="3"/>
        <v>0</v>
      </c>
    </row>
    <row r="58" spans="2:12" ht="18">
      <c r="B58" s="1">
        <v>54</v>
      </c>
      <c r="C58" s="3">
        <f>IF(B58&gt;元金均等方式!$C$4,0,(-(-元金均等方式!$C$5/元金均等方式!$C$4)))</f>
        <v>41666.666666666664</v>
      </c>
      <c r="D58" s="3">
        <f>IF(B58&gt;元金均等方式!$C$4,0,(ISPMT(元金均等方式!$D$3/12,Work!B58-1,元金均等方式!$C$4,-元金均等方式!$C$5)))</f>
        <v>7791.666666666667</v>
      </c>
      <c r="E58" s="3">
        <f t="shared" si="0"/>
        <v>49458</v>
      </c>
      <c r="F58" s="3">
        <f t="shared" si="2"/>
        <v>7750000.0000000186</v>
      </c>
      <c r="H58" s="1">
        <v>54</v>
      </c>
      <c r="I58" s="3">
        <f>IF(H58&gt;ROUNDDOWN(元金均等方式!$C$4/6,0),0,(-(-元金均等方式!$C$6/ROUNDDOWN(元金均等方式!$C$4/6,0))))</f>
        <v>0</v>
      </c>
      <c r="J58" s="3">
        <f>IF(H58&gt;ROUNDDOWN(元金均等方式!$C$4/6,0),0,(ISPMT(元金均等方式!$D$3/2,Work!H58-1,ROUNDDOWN(元金均等方式!$C$4/6,0),-元金均等方式!$C$6)))</f>
        <v>0</v>
      </c>
      <c r="K58" s="3">
        <f t="shared" si="1"/>
        <v>0</v>
      </c>
      <c r="L58" s="3">
        <f t="shared" si="3"/>
        <v>0</v>
      </c>
    </row>
    <row r="59" spans="2:12" ht="18">
      <c r="B59" s="1">
        <v>55</v>
      </c>
      <c r="C59" s="3">
        <f>IF(B59&gt;元金均等方式!$C$4,0,(-(-元金均等方式!$C$5/元金均等方式!$C$4)))</f>
        <v>41666.666666666664</v>
      </c>
      <c r="D59" s="3">
        <f>IF(B59&gt;元金均等方式!$C$4,0,(ISPMT(元金均等方式!$D$3/12,Work!B59-1,元金均等方式!$C$4,-元金均等方式!$C$5)))</f>
        <v>7750</v>
      </c>
      <c r="E59" s="3">
        <f t="shared" si="0"/>
        <v>49416</v>
      </c>
      <c r="F59" s="3">
        <f t="shared" si="2"/>
        <v>7708333.3333333516</v>
      </c>
      <c r="H59" s="1">
        <v>55</v>
      </c>
      <c r="I59" s="3">
        <f>IF(H59&gt;ROUNDDOWN(元金均等方式!$C$4/6,0),0,(-(-元金均等方式!$C$6/ROUNDDOWN(元金均等方式!$C$4/6,0))))</f>
        <v>0</v>
      </c>
      <c r="J59" s="3">
        <f>IF(H59&gt;ROUNDDOWN(元金均等方式!$C$4/6,0),0,(ISPMT(元金均等方式!$D$3/2,Work!H59-1,ROUNDDOWN(元金均等方式!$C$4/6,0),-元金均等方式!$C$6)))</f>
        <v>0</v>
      </c>
      <c r="K59" s="3">
        <f t="shared" si="1"/>
        <v>0</v>
      </c>
      <c r="L59" s="3">
        <f t="shared" si="3"/>
        <v>0</v>
      </c>
    </row>
    <row r="60" spans="2:12" ht="18">
      <c r="B60" s="1">
        <v>56</v>
      </c>
      <c r="C60" s="3">
        <f>IF(B60&gt;元金均等方式!$C$4,0,(-(-元金均等方式!$C$5/元金均等方式!$C$4)))</f>
        <v>41666.666666666664</v>
      </c>
      <c r="D60" s="3">
        <f>IF(B60&gt;元金均等方式!$C$4,0,(ISPMT(元金均等方式!$D$3/12,Work!B60-1,元金均等方式!$C$4,-元金均等方式!$C$5)))</f>
        <v>7708.333333333333</v>
      </c>
      <c r="E60" s="3">
        <f t="shared" si="0"/>
        <v>49375</v>
      </c>
      <c r="F60" s="3">
        <f t="shared" si="2"/>
        <v>7666666.6666666847</v>
      </c>
      <c r="H60" s="1">
        <v>56</v>
      </c>
      <c r="I60" s="3">
        <f>IF(H60&gt;ROUNDDOWN(元金均等方式!$C$4/6,0),0,(-(-元金均等方式!$C$6/ROUNDDOWN(元金均等方式!$C$4/6,0))))</f>
        <v>0</v>
      </c>
      <c r="J60" s="3">
        <f>IF(H60&gt;ROUNDDOWN(元金均等方式!$C$4/6,0),0,(ISPMT(元金均等方式!$D$3/2,Work!H60-1,ROUNDDOWN(元金均等方式!$C$4/6,0),-元金均等方式!$C$6)))</f>
        <v>0</v>
      </c>
      <c r="K60" s="3">
        <f t="shared" si="1"/>
        <v>0</v>
      </c>
      <c r="L60" s="3">
        <f t="shared" si="3"/>
        <v>0</v>
      </c>
    </row>
    <row r="61" spans="2:12" ht="18">
      <c r="B61" s="1">
        <v>57</v>
      </c>
      <c r="C61" s="3">
        <f>IF(B61&gt;元金均等方式!$C$4,0,(-(-元金均等方式!$C$5/元金均等方式!$C$4)))</f>
        <v>41666.666666666664</v>
      </c>
      <c r="D61" s="3">
        <f>IF(B61&gt;元金均等方式!$C$4,0,(ISPMT(元金均等方式!$D$3/12,Work!B61-1,元金均等方式!$C$4,-元金均等方式!$C$5)))</f>
        <v>7666.666666666667</v>
      </c>
      <c r="E61" s="3">
        <f t="shared" si="0"/>
        <v>49333</v>
      </c>
      <c r="F61" s="3">
        <f t="shared" si="2"/>
        <v>7625000.0000000177</v>
      </c>
      <c r="H61" s="1">
        <v>57</v>
      </c>
      <c r="I61" s="3">
        <f>IF(H61&gt;ROUNDDOWN(元金均等方式!$C$4/6,0),0,(-(-元金均等方式!$C$6/ROUNDDOWN(元金均等方式!$C$4/6,0))))</f>
        <v>0</v>
      </c>
      <c r="J61" s="3">
        <f>IF(H61&gt;ROUNDDOWN(元金均等方式!$C$4/6,0),0,(ISPMT(元金均等方式!$D$3/2,Work!H61-1,ROUNDDOWN(元金均等方式!$C$4/6,0),-元金均等方式!$C$6)))</f>
        <v>0</v>
      </c>
      <c r="K61" s="3">
        <f t="shared" si="1"/>
        <v>0</v>
      </c>
      <c r="L61" s="3">
        <f t="shared" si="3"/>
        <v>0</v>
      </c>
    </row>
    <row r="62" spans="2:12" ht="18">
      <c r="B62" s="1">
        <v>58</v>
      </c>
      <c r="C62" s="3">
        <f>IF(B62&gt;元金均等方式!$C$4,0,(-(-元金均等方式!$C$5/元金均等方式!$C$4)))</f>
        <v>41666.666666666664</v>
      </c>
      <c r="D62" s="3">
        <f>IF(B62&gt;元金均等方式!$C$4,0,(ISPMT(元金均等方式!$D$3/12,Work!B62-1,元金均等方式!$C$4,-元金均等方式!$C$5)))</f>
        <v>7625</v>
      </c>
      <c r="E62" s="3">
        <f t="shared" si="0"/>
        <v>49291</v>
      </c>
      <c r="F62" s="3">
        <f t="shared" si="2"/>
        <v>7583333.3333333507</v>
      </c>
      <c r="H62" s="1">
        <v>58</v>
      </c>
      <c r="I62" s="3">
        <f>IF(H62&gt;ROUNDDOWN(元金均等方式!$C$4/6,0),0,(-(-元金均等方式!$C$6/ROUNDDOWN(元金均等方式!$C$4/6,0))))</f>
        <v>0</v>
      </c>
      <c r="J62" s="3">
        <f>IF(H62&gt;ROUNDDOWN(元金均等方式!$C$4/6,0),0,(ISPMT(元金均等方式!$D$3/2,Work!H62-1,ROUNDDOWN(元金均等方式!$C$4/6,0),-元金均等方式!$C$6)))</f>
        <v>0</v>
      </c>
      <c r="K62" s="3">
        <f t="shared" si="1"/>
        <v>0</v>
      </c>
      <c r="L62" s="3">
        <f t="shared" si="3"/>
        <v>0</v>
      </c>
    </row>
    <row r="63" spans="2:12" ht="18">
      <c r="B63" s="1">
        <v>59</v>
      </c>
      <c r="C63" s="3">
        <f>IF(B63&gt;元金均等方式!$C$4,0,(-(-元金均等方式!$C$5/元金均等方式!$C$4)))</f>
        <v>41666.666666666664</v>
      </c>
      <c r="D63" s="3">
        <f>IF(B63&gt;元金均等方式!$C$4,0,(ISPMT(元金均等方式!$D$3/12,Work!B63-1,元金均等方式!$C$4,-元金均等方式!$C$5)))</f>
        <v>7583.333333333333</v>
      </c>
      <c r="E63" s="3">
        <f t="shared" si="0"/>
        <v>49250</v>
      </c>
      <c r="F63" s="3">
        <f t="shared" si="2"/>
        <v>7541666.6666666837</v>
      </c>
      <c r="H63" s="1">
        <v>59</v>
      </c>
      <c r="I63" s="3">
        <f>IF(H63&gt;ROUNDDOWN(元金均等方式!$C$4/6,0),0,(-(-元金均等方式!$C$6/ROUNDDOWN(元金均等方式!$C$4/6,0))))</f>
        <v>0</v>
      </c>
      <c r="J63" s="3">
        <f>IF(H63&gt;ROUNDDOWN(元金均等方式!$C$4/6,0),0,(ISPMT(元金均等方式!$D$3/2,Work!H63-1,ROUNDDOWN(元金均等方式!$C$4/6,0),-元金均等方式!$C$6)))</f>
        <v>0</v>
      </c>
      <c r="K63" s="3">
        <f t="shared" si="1"/>
        <v>0</v>
      </c>
      <c r="L63" s="3">
        <f t="shared" si="3"/>
        <v>0</v>
      </c>
    </row>
    <row r="64" spans="2:12" ht="18">
      <c r="B64" s="1">
        <v>60</v>
      </c>
      <c r="C64" s="3">
        <f>IF(B64&gt;元金均等方式!$C$4,0,(-(-元金均等方式!$C$5/元金均等方式!$C$4)))</f>
        <v>41666.666666666664</v>
      </c>
      <c r="D64" s="3">
        <f>IF(B64&gt;元金均等方式!$C$4,0,(ISPMT(元金均等方式!$D$3/12,Work!B64-1,元金均等方式!$C$4,-元金均等方式!$C$5)))</f>
        <v>7541.666666666667</v>
      </c>
      <c r="E64" s="3">
        <f t="shared" si="0"/>
        <v>49208</v>
      </c>
      <c r="F64" s="3">
        <f t="shared" si="2"/>
        <v>7500000.0000000168</v>
      </c>
      <c r="H64" s="1">
        <v>60</v>
      </c>
      <c r="I64" s="3">
        <f>IF(H64&gt;ROUNDDOWN(元金均等方式!$C$4/6,0),0,(-(-元金均等方式!$C$6/ROUNDDOWN(元金均等方式!$C$4/6,0))))</f>
        <v>0</v>
      </c>
      <c r="J64" s="3">
        <f>IF(H64&gt;ROUNDDOWN(元金均等方式!$C$4/6,0),0,(ISPMT(元金均等方式!$D$3/2,Work!H64-1,ROUNDDOWN(元金均等方式!$C$4/6,0),-元金均等方式!$C$6)))</f>
        <v>0</v>
      </c>
      <c r="K64" s="3">
        <f t="shared" si="1"/>
        <v>0</v>
      </c>
      <c r="L64" s="3">
        <f t="shared" si="3"/>
        <v>0</v>
      </c>
    </row>
    <row r="65" spans="2:12" ht="18">
      <c r="B65" s="1">
        <v>61</v>
      </c>
      <c r="C65" s="3">
        <f>IF(B65&gt;元金均等方式!$C$4,0,(-(-元金均等方式!$C$5/元金均等方式!$C$4)))</f>
        <v>41666.666666666664</v>
      </c>
      <c r="D65" s="3">
        <f>IF(B65&gt;元金均等方式!$C$4,0,(ISPMT(元金均等方式!$D$3/12,Work!B65-1,元金均等方式!$C$4,-元金均等方式!$C$5)))</f>
        <v>7500</v>
      </c>
      <c r="E65" s="3">
        <f t="shared" si="0"/>
        <v>49166</v>
      </c>
      <c r="F65" s="3">
        <f t="shared" si="2"/>
        <v>7458333.3333333498</v>
      </c>
      <c r="H65" s="1">
        <v>61</v>
      </c>
      <c r="I65" s="3">
        <f>IF(H65&gt;ROUNDDOWN(元金均等方式!$C$4/6,0),0,(-(-元金均等方式!$C$6/ROUNDDOWN(元金均等方式!$C$4/6,0))))</f>
        <v>0</v>
      </c>
      <c r="J65" s="3">
        <f>IF(H65&gt;ROUNDDOWN(元金均等方式!$C$4/6,0),0,(ISPMT(元金均等方式!$D$3/2,Work!H65-1,ROUNDDOWN(元金均等方式!$C$4/6,0),-元金均等方式!$C$6)))</f>
        <v>0</v>
      </c>
      <c r="K65" s="3">
        <f t="shared" si="1"/>
        <v>0</v>
      </c>
      <c r="L65" s="3">
        <f t="shared" si="3"/>
        <v>0</v>
      </c>
    </row>
    <row r="66" spans="2:12" ht="18">
      <c r="B66" s="1">
        <v>62</v>
      </c>
      <c r="C66" s="3">
        <f>IF(B66&gt;元金均等方式!$C$4,0,(-(-元金均等方式!$C$5/元金均等方式!$C$4)))</f>
        <v>41666.666666666664</v>
      </c>
      <c r="D66" s="3">
        <f>IF(B66&gt;元金均等方式!$C$4,0,(ISPMT(元金均等方式!$D$3/12,Work!B66-1,元金均等方式!$C$4,-元金均等方式!$C$5)))</f>
        <v>7458.333333333333</v>
      </c>
      <c r="E66" s="3">
        <f t="shared" si="0"/>
        <v>49125</v>
      </c>
      <c r="F66" s="3">
        <f t="shared" si="2"/>
        <v>7416666.6666666828</v>
      </c>
      <c r="H66" s="1">
        <v>62</v>
      </c>
      <c r="I66" s="3">
        <f>IF(H66&gt;ROUNDDOWN(元金均等方式!$C$4/6,0),0,(-(-元金均等方式!$C$6/ROUNDDOWN(元金均等方式!$C$4/6,0))))</f>
        <v>0</v>
      </c>
      <c r="J66" s="3">
        <f>IF(H66&gt;ROUNDDOWN(元金均等方式!$C$4/6,0),0,(ISPMT(元金均等方式!$D$3/2,Work!H66-1,ROUNDDOWN(元金均等方式!$C$4/6,0),-元金均等方式!$C$6)))</f>
        <v>0</v>
      </c>
      <c r="K66" s="3">
        <f t="shared" si="1"/>
        <v>0</v>
      </c>
      <c r="L66" s="3">
        <f t="shared" si="3"/>
        <v>0</v>
      </c>
    </row>
    <row r="67" spans="2:12" ht="18">
      <c r="B67" s="1">
        <v>63</v>
      </c>
      <c r="C67" s="3">
        <f>IF(B67&gt;元金均等方式!$C$4,0,(-(-元金均等方式!$C$5/元金均等方式!$C$4)))</f>
        <v>41666.666666666664</v>
      </c>
      <c r="D67" s="3">
        <f>IF(B67&gt;元金均等方式!$C$4,0,(ISPMT(元金均等方式!$D$3/12,Work!B67-1,元金均等方式!$C$4,-元金均等方式!$C$5)))</f>
        <v>7416.666666666667</v>
      </c>
      <c r="E67" s="3">
        <f t="shared" si="0"/>
        <v>49083</v>
      </c>
      <c r="F67" s="3">
        <f t="shared" si="2"/>
        <v>7375000.0000000158</v>
      </c>
      <c r="H67" s="1">
        <v>63</v>
      </c>
      <c r="I67" s="3">
        <f>IF(H67&gt;ROUNDDOWN(元金均等方式!$C$4/6,0),0,(-(-元金均等方式!$C$6/ROUNDDOWN(元金均等方式!$C$4/6,0))))</f>
        <v>0</v>
      </c>
      <c r="J67" s="3">
        <f>IF(H67&gt;ROUNDDOWN(元金均等方式!$C$4/6,0),0,(ISPMT(元金均等方式!$D$3/2,Work!H67-1,ROUNDDOWN(元金均等方式!$C$4/6,0),-元金均等方式!$C$6)))</f>
        <v>0</v>
      </c>
      <c r="K67" s="3">
        <f t="shared" si="1"/>
        <v>0</v>
      </c>
      <c r="L67" s="3">
        <f t="shared" si="3"/>
        <v>0</v>
      </c>
    </row>
    <row r="68" spans="2:12" ht="18">
      <c r="B68" s="1">
        <v>64</v>
      </c>
      <c r="C68" s="3">
        <f>IF(B68&gt;元金均等方式!$C$4,0,(-(-元金均等方式!$C$5/元金均等方式!$C$4)))</f>
        <v>41666.666666666664</v>
      </c>
      <c r="D68" s="3">
        <f>IF(B68&gt;元金均等方式!$C$4,0,(ISPMT(元金均等方式!$D$3/12,Work!B68-1,元金均等方式!$C$4,-元金均等方式!$C$5)))</f>
        <v>7375</v>
      </c>
      <c r="E68" s="3">
        <f t="shared" si="0"/>
        <v>49041</v>
      </c>
      <c r="F68" s="3">
        <f t="shared" si="2"/>
        <v>7333333.3333333489</v>
      </c>
      <c r="H68" s="1">
        <v>64</v>
      </c>
      <c r="I68" s="3">
        <f>IF(H68&gt;ROUNDDOWN(元金均等方式!$C$4/6,0),0,(-(-元金均等方式!$C$6/ROUNDDOWN(元金均等方式!$C$4/6,0))))</f>
        <v>0</v>
      </c>
      <c r="J68" s="3">
        <f>IF(H68&gt;ROUNDDOWN(元金均等方式!$C$4/6,0),0,(ISPMT(元金均等方式!$D$3/2,Work!H68-1,ROUNDDOWN(元金均等方式!$C$4/6,0),-元金均等方式!$C$6)))</f>
        <v>0</v>
      </c>
      <c r="K68" s="3">
        <f t="shared" si="1"/>
        <v>0</v>
      </c>
      <c r="L68" s="3">
        <f t="shared" si="3"/>
        <v>0</v>
      </c>
    </row>
    <row r="69" spans="2:12" ht="18">
      <c r="B69" s="1">
        <v>65</v>
      </c>
      <c r="C69" s="3">
        <f>IF(B69&gt;元金均等方式!$C$4,0,(-(-元金均等方式!$C$5/元金均等方式!$C$4)))</f>
        <v>41666.666666666664</v>
      </c>
      <c r="D69" s="3">
        <f>IF(B69&gt;元金均等方式!$C$4,0,(ISPMT(元金均等方式!$D$3/12,Work!B69-1,元金均等方式!$C$4,-元金均等方式!$C$5)))</f>
        <v>7333.333333333333</v>
      </c>
      <c r="E69" s="3">
        <f t="shared" ref="E69:E132" si="4">IF(ROUNDDOWN(C69+D69,0)&gt;F68,F68,ROUNDDOWN(C69+D69,0))</f>
        <v>49000</v>
      </c>
      <c r="F69" s="3">
        <f t="shared" si="2"/>
        <v>7291666.6666666819</v>
      </c>
      <c r="H69" s="1">
        <v>65</v>
      </c>
      <c r="I69" s="3">
        <f>IF(H69&gt;ROUNDDOWN(元金均等方式!$C$4/6,0),0,(-(-元金均等方式!$C$6/ROUNDDOWN(元金均等方式!$C$4/6,0))))</f>
        <v>0</v>
      </c>
      <c r="J69" s="3">
        <f>IF(H69&gt;ROUNDDOWN(元金均等方式!$C$4/6,0),0,(ISPMT(元金均等方式!$D$3/2,Work!H69-1,ROUNDDOWN(元金均等方式!$C$4/6,0),-元金均等方式!$C$6)))</f>
        <v>0</v>
      </c>
      <c r="K69" s="3">
        <f t="shared" ref="K69:K104" si="5">IF(ROUNDDOWN(I69+J69,0)&gt;L68,L68,ROUNDDOWN(I69+J69,0))</f>
        <v>0</v>
      </c>
      <c r="L69" s="3">
        <f t="shared" si="3"/>
        <v>0</v>
      </c>
    </row>
    <row r="70" spans="2:12" ht="18">
      <c r="B70" s="1">
        <v>66</v>
      </c>
      <c r="C70" s="3">
        <f>IF(B70&gt;元金均等方式!$C$4,0,(-(-元金均等方式!$C$5/元金均等方式!$C$4)))</f>
        <v>41666.666666666664</v>
      </c>
      <c r="D70" s="3">
        <f>IF(B70&gt;元金均等方式!$C$4,0,(ISPMT(元金均等方式!$D$3/12,Work!B70-1,元金均等方式!$C$4,-元金均等方式!$C$5)))</f>
        <v>7291.666666666667</v>
      </c>
      <c r="E70" s="3">
        <f t="shared" si="4"/>
        <v>48958</v>
      </c>
      <c r="F70" s="3">
        <f t="shared" ref="F70:F133" si="6">F69-C70</f>
        <v>7250000.0000000149</v>
      </c>
      <c r="H70" s="1">
        <v>66</v>
      </c>
      <c r="I70" s="3">
        <f>IF(H70&gt;ROUNDDOWN(元金均等方式!$C$4/6,0),0,(-(-元金均等方式!$C$6/ROUNDDOWN(元金均等方式!$C$4/6,0))))</f>
        <v>0</v>
      </c>
      <c r="J70" s="3">
        <f>IF(H70&gt;ROUNDDOWN(元金均等方式!$C$4/6,0),0,(ISPMT(元金均等方式!$D$3/2,Work!H70-1,ROUNDDOWN(元金均等方式!$C$4/6,0),-元金均等方式!$C$6)))</f>
        <v>0</v>
      </c>
      <c r="K70" s="3">
        <f t="shared" si="5"/>
        <v>0</v>
      </c>
      <c r="L70" s="3">
        <f t="shared" ref="L70:L104" si="7">L69-I70</f>
        <v>0</v>
      </c>
    </row>
    <row r="71" spans="2:12" ht="18">
      <c r="B71" s="1">
        <v>67</v>
      </c>
      <c r="C71" s="3">
        <f>IF(B71&gt;元金均等方式!$C$4,0,(-(-元金均等方式!$C$5/元金均等方式!$C$4)))</f>
        <v>41666.666666666664</v>
      </c>
      <c r="D71" s="3">
        <f>IF(B71&gt;元金均等方式!$C$4,0,(ISPMT(元金均等方式!$D$3/12,Work!B71-1,元金均等方式!$C$4,-元金均等方式!$C$5)))</f>
        <v>7250</v>
      </c>
      <c r="E71" s="3">
        <f t="shared" si="4"/>
        <v>48916</v>
      </c>
      <c r="F71" s="3">
        <f t="shared" si="6"/>
        <v>7208333.3333333479</v>
      </c>
      <c r="H71" s="1">
        <v>67</v>
      </c>
      <c r="I71" s="3">
        <f>IF(H71&gt;ROUNDDOWN(元金均等方式!$C$4/6,0),0,(-(-元金均等方式!$C$6/ROUNDDOWN(元金均等方式!$C$4/6,0))))</f>
        <v>0</v>
      </c>
      <c r="J71" s="3">
        <f>IF(H71&gt;ROUNDDOWN(元金均等方式!$C$4/6,0),0,(ISPMT(元金均等方式!$D$3/2,Work!H71-1,ROUNDDOWN(元金均等方式!$C$4/6,0),-元金均等方式!$C$6)))</f>
        <v>0</v>
      </c>
      <c r="K71" s="3">
        <f t="shared" si="5"/>
        <v>0</v>
      </c>
      <c r="L71" s="3">
        <f t="shared" si="7"/>
        <v>0</v>
      </c>
    </row>
    <row r="72" spans="2:12" ht="18">
      <c r="B72" s="1">
        <v>68</v>
      </c>
      <c r="C72" s="3">
        <f>IF(B72&gt;元金均等方式!$C$4,0,(-(-元金均等方式!$C$5/元金均等方式!$C$4)))</f>
        <v>41666.666666666664</v>
      </c>
      <c r="D72" s="3">
        <f>IF(B72&gt;元金均等方式!$C$4,0,(ISPMT(元金均等方式!$D$3/12,Work!B72-1,元金均等方式!$C$4,-元金均等方式!$C$5)))</f>
        <v>7208.333333333333</v>
      </c>
      <c r="E72" s="3">
        <f t="shared" si="4"/>
        <v>48875</v>
      </c>
      <c r="F72" s="3">
        <f t="shared" si="6"/>
        <v>7166666.6666666809</v>
      </c>
      <c r="H72" s="1">
        <v>68</v>
      </c>
      <c r="I72" s="3">
        <f>IF(H72&gt;ROUNDDOWN(元金均等方式!$C$4/6,0),0,(-(-元金均等方式!$C$6/ROUNDDOWN(元金均等方式!$C$4/6,0))))</f>
        <v>0</v>
      </c>
      <c r="J72" s="3">
        <f>IF(H72&gt;ROUNDDOWN(元金均等方式!$C$4/6,0),0,(ISPMT(元金均等方式!$D$3/2,Work!H72-1,ROUNDDOWN(元金均等方式!$C$4/6,0),-元金均等方式!$C$6)))</f>
        <v>0</v>
      </c>
      <c r="K72" s="3">
        <f t="shared" si="5"/>
        <v>0</v>
      </c>
      <c r="L72" s="3">
        <f t="shared" si="7"/>
        <v>0</v>
      </c>
    </row>
    <row r="73" spans="2:12" ht="18">
      <c r="B73" s="1">
        <v>69</v>
      </c>
      <c r="C73" s="3">
        <f>IF(B73&gt;元金均等方式!$C$4,0,(-(-元金均等方式!$C$5/元金均等方式!$C$4)))</f>
        <v>41666.666666666664</v>
      </c>
      <c r="D73" s="3">
        <f>IF(B73&gt;元金均等方式!$C$4,0,(ISPMT(元金均等方式!$D$3/12,Work!B73-1,元金均等方式!$C$4,-元金均等方式!$C$5)))</f>
        <v>7166.666666666667</v>
      </c>
      <c r="E73" s="3">
        <f t="shared" si="4"/>
        <v>48833</v>
      </c>
      <c r="F73" s="3">
        <f t="shared" si="6"/>
        <v>7125000.000000014</v>
      </c>
      <c r="H73" s="1">
        <v>69</v>
      </c>
      <c r="I73" s="3">
        <f>IF(H73&gt;ROUNDDOWN(元金均等方式!$C$4/6,0),0,(-(-元金均等方式!$C$6/ROUNDDOWN(元金均等方式!$C$4/6,0))))</f>
        <v>0</v>
      </c>
      <c r="J73" s="3">
        <f>IF(H73&gt;ROUNDDOWN(元金均等方式!$C$4/6,0),0,(ISPMT(元金均等方式!$D$3/2,Work!H73-1,ROUNDDOWN(元金均等方式!$C$4/6,0),-元金均等方式!$C$6)))</f>
        <v>0</v>
      </c>
      <c r="K73" s="3">
        <f t="shared" si="5"/>
        <v>0</v>
      </c>
      <c r="L73" s="3">
        <f t="shared" si="7"/>
        <v>0</v>
      </c>
    </row>
    <row r="74" spans="2:12" ht="18">
      <c r="B74" s="1">
        <v>70</v>
      </c>
      <c r="C74" s="3">
        <f>IF(B74&gt;元金均等方式!$C$4,0,(-(-元金均等方式!$C$5/元金均等方式!$C$4)))</f>
        <v>41666.666666666664</v>
      </c>
      <c r="D74" s="3">
        <f>IF(B74&gt;元金均等方式!$C$4,0,(ISPMT(元金均等方式!$D$3/12,Work!B74-1,元金均等方式!$C$4,-元金均等方式!$C$5)))</f>
        <v>7125</v>
      </c>
      <c r="E74" s="3">
        <f t="shared" si="4"/>
        <v>48791</v>
      </c>
      <c r="F74" s="3">
        <f t="shared" si="6"/>
        <v>7083333.333333347</v>
      </c>
      <c r="H74" s="1">
        <v>70</v>
      </c>
      <c r="I74" s="3">
        <f>IF(H74&gt;ROUNDDOWN(元金均等方式!$C$4/6,0),0,(-(-元金均等方式!$C$6/ROUNDDOWN(元金均等方式!$C$4/6,0))))</f>
        <v>0</v>
      </c>
      <c r="J74" s="3">
        <f>IF(H74&gt;ROUNDDOWN(元金均等方式!$C$4/6,0),0,(ISPMT(元金均等方式!$D$3/2,Work!H74-1,ROUNDDOWN(元金均等方式!$C$4/6,0),-元金均等方式!$C$6)))</f>
        <v>0</v>
      </c>
      <c r="K74" s="3">
        <f t="shared" si="5"/>
        <v>0</v>
      </c>
      <c r="L74" s="3">
        <f t="shared" si="7"/>
        <v>0</v>
      </c>
    </row>
    <row r="75" spans="2:12" ht="18">
      <c r="B75" s="1">
        <v>71</v>
      </c>
      <c r="C75" s="3">
        <f>IF(B75&gt;元金均等方式!$C$4,0,(-(-元金均等方式!$C$5/元金均等方式!$C$4)))</f>
        <v>41666.666666666664</v>
      </c>
      <c r="D75" s="3">
        <f>IF(B75&gt;元金均等方式!$C$4,0,(ISPMT(元金均等方式!$D$3/12,Work!B75-1,元金均等方式!$C$4,-元金均等方式!$C$5)))</f>
        <v>7083.333333333333</v>
      </c>
      <c r="E75" s="3">
        <f t="shared" si="4"/>
        <v>48750</v>
      </c>
      <c r="F75" s="3">
        <f t="shared" si="6"/>
        <v>7041666.66666668</v>
      </c>
      <c r="H75" s="1">
        <v>71</v>
      </c>
      <c r="I75" s="3">
        <f>IF(H75&gt;ROUNDDOWN(元金均等方式!$C$4/6,0),0,(-(-元金均等方式!$C$6/ROUNDDOWN(元金均等方式!$C$4/6,0))))</f>
        <v>0</v>
      </c>
      <c r="J75" s="3">
        <f>IF(H75&gt;ROUNDDOWN(元金均等方式!$C$4/6,0),0,(ISPMT(元金均等方式!$D$3/2,Work!H75-1,ROUNDDOWN(元金均等方式!$C$4/6,0),-元金均等方式!$C$6)))</f>
        <v>0</v>
      </c>
      <c r="K75" s="3">
        <f t="shared" si="5"/>
        <v>0</v>
      </c>
      <c r="L75" s="3">
        <f t="shared" si="7"/>
        <v>0</v>
      </c>
    </row>
    <row r="76" spans="2:12" ht="18">
      <c r="B76" s="1">
        <v>72</v>
      </c>
      <c r="C76" s="3">
        <f>IF(B76&gt;元金均等方式!$C$4,0,(-(-元金均等方式!$C$5/元金均等方式!$C$4)))</f>
        <v>41666.666666666664</v>
      </c>
      <c r="D76" s="3">
        <f>IF(B76&gt;元金均等方式!$C$4,0,(ISPMT(元金均等方式!$D$3/12,Work!B76-1,元金均等方式!$C$4,-元金均等方式!$C$5)))</f>
        <v>7041.666666666667</v>
      </c>
      <c r="E76" s="3">
        <f t="shared" si="4"/>
        <v>48708</v>
      </c>
      <c r="F76" s="3">
        <f t="shared" si="6"/>
        <v>7000000.000000013</v>
      </c>
      <c r="H76" s="1">
        <v>72</v>
      </c>
      <c r="I76" s="3">
        <f>IF(H76&gt;ROUNDDOWN(元金均等方式!$C$4/6,0),0,(-(-元金均等方式!$C$6/ROUNDDOWN(元金均等方式!$C$4/6,0))))</f>
        <v>0</v>
      </c>
      <c r="J76" s="3">
        <f>IF(H76&gt;ROUNDDOWN(元金均等方式!$C$4/6,0),0,(ISPMT(元金均等方式!$D$3/2,Work!H76-1,ROUNDDOWN(元金均等方式!$C$4/6,0),-元金均等方式!$C$6)))</f>
        <v>0</v>
      </c>
      <c r="K76" s="3">
        <f t="shared" si="5"/>
        <v>0</v>
      </c>
      <c r="L76" s="3">
        <f t="shared" si="7"/>
        <v>0</v>
      </c>
    </row>
    <row r="77" spans="2:12" ht="18">
      <c r="B77" s="1">
        <v>73</v>
      </c>
      <c r="C77" s="3">
        <f>IF(B77&gt;元金均等方式!$C$4,0,(-(-元金均等方式!$C$5/元金均等方式!$C$4)))</f>
        <v>41666.666666666664</v>
      </c>
      <c r="D77" s="3">
        <f>IF(B77&gt;元金均等方式!$C$4,0,(ISPMT(元金均等方式!$D$3/12,Work!B77-1,元金均等方式!$C$4,-元金均等方式!$C$5)))</f>
        <v>7000</v>
      </c>
      <c r="E77" s="3">
        <f t="shared" si="4"/>
        <v>48666</v>
      </c>
      <c r="F77" s="3">
        <f t="shared" si="6"/>
        <v>6958333.3333333461</v>
      </c>
      <c r="H77" s="1">
        <v>73</v>
      </c>
      <c r="I77" s="3">
        <f>IF(H77&gt;ROUNDDOWN(元金均等方式!$C$4/6,0),0,(-(-元金均等方式!$C$6/ROUNDDOWN(元金均等方式!$C$4/6,0))))</f>
        <v>0</v>
      </c>
      <c r="J77" s="3">
        <f>IF(H77&gt;ROUNDDOWN(元金均等方式!$C$4/6,0),0,(ISPMT(元金均等方式!$D$3/2,Work!H77-1,ROUNDDOWN(元金均等方式!$C$4/6,0),-元金均等方式!$C$6)))</f>
        <v>0</v>
      </c>
      <c r="K77" s="3">
        <f t="shared" si="5"/>
        <v>0</v>
      </c>
      <c r="L77" s="3">
        <f t="shared" si="7"/>
        <v>0</v>
      </c>
    </row>
    <row r="78" spans="2:12" ht="18">
      <c r="B78" s="1">
        <v>74</v>
      </c>
      <c r="C78" s="3">
        <f>IF(B78&gt;元金均等方式!$C$4,0,(-(-元金均等方式!$C$5/元金均等方式!$C$4)))</f>
        <v>41666.666666666664</v>
      </c>
      <c r="D78" s="3">
        <f>IF(B78&gt;元金均等方式!$C$4,0,(ISPMT(元金均等方式!$D$3/12,Work!B78-1,元金均等方式!$C$4,-元金均等方式!$C$5)))</f>
        <v>6958.333333333333</v>
      </c>
      <c r="E78" s="3">
        <f t="shared" si="4"/>
        <v>48625</v>
      </c>
      <c r="F78" s="3">
        <f t="shared" si="6"/>
        <v>6916666.6666666791</v>
      </c>
      <c r="H78" s="1">
        <v>74</v>
      </c>
      <c r="I78" s="3">
        <f>IF(H78&gt;ROUNDDOWN(元金均等方式!$C$4/6,0),0,(-(-元金均等方式!$C$6/ROUNDDOWN(元金均等方式!$C$4/6,0))))</f>
        <v>0</v>
      </c>
      <c r="J78" s="3">
        <f>IF(H78&gt;ROUNDDOWN(元金均等方式!$C$4/6,0),0,(ISPMT(元金均等方式!$D$3/2,Work!H78-1,ROUNDDOWN(元金均等方式!$C$4/6,0),-元金均等方式!$C$6)))</f>
        <v>0</v>
      </c>
      <c r="K78" s="3">
        <f t="shared" si="5"/>
        <v>0</v>
      </c>
      <c r="L78" s="3">
        <f t="shared" si="7"/>
        <v>0</v>
      </c>
    </row>
    <row r="79" spans="2:12" ht="18">
      <c r="B79" s="1">
        <v>75</v>
      </c>
      <c r="C79" s="3">
        <f>IF(B79&gt;元金均等方式!$C$4,0,(-(-元金均等方式!$C$5/元金均等方式!$C$4)))</f>
        <v>41666.666666666664</v>
      </c>
      <c r="D79" s="3">
        <f>IF(B79&gt;元金均等方式!$C$4,0,(ISPMT(元金均等方式!$D$3/12,Work!B79-1,元金均等方式!$C$4,-元金均等方式!$C$5)))</f>
        <v>6916.666666666667</v>
      </c>
      <c r="E79" s="3">
        <f t="shared" si="4"/>
        <v>48583</v>
      </c>
      <c r="F79" s="3">
        <f t="shared" si="6"/>
        <v>6875000.0000000121</v>
      </c>
      <c r="H79" s="1">
        <v>75</v>
      </c>
      <c r="I79" s="3">
        <f>IF(H79&gt;ROUNDDOWN(元金均等方式!$C$4/6,0),0,(-(-元金均等方式!$C$6/ROUNDDOWN(元金均等方式!$C$4/6,0))))</f>
        <v>0</v>
      </c>
      <c r="J79" s="3">
        <f>IF(H79&gt;ROUNDDOWN(元金均等方式!$C$4/6,0),0,(ISPMT(元金均等方式!$D$3/2,Work!H79-1,ROUNDDOWN(元金均等方式!$C$4/6,0),-元金均等方式!$C$6)))</f>
        <v>0</v>
      </c>
      <c r="K79" s="3">
        <f t="shared" si="5"/>
        <v>0</v>
      </c>
      <c r="L79" s="3">
        <f t="shared" si="7"/>
        <v>0</v>
      </c>
    </row>
    <row r="80" spans="2:12" ht="18">
      <c r="B80" s="1">
        <v>76</v>
      </c>
      <c r="C80" s="3">
        <f>IF(B80&gt;元金均等方式!$C$4,0,(-(-元金均等方式!$C$5/元金均等方式!$C$4)))</f>
        <v>41666.666666666664</v>
      </c>
      <c r="D80" s="3">
        <f>IF(B80&gt;元金均等方式!$C$4,0,(ISPMT(元金均等方式!$D$3/12,Work!B80-1,元金均等方式!$C$4,-元金均等方式!$C$5)))</f>
        <v>6875</v>
      </c>
      <c r="E80" s="3">
        <f t="shared" si="4"/>
        <v>48541</v>
      </c>
      <c r="F80" s="3">
        <f t="shared" si="6"/>
        <v>6833333.3333333451</v>
      </c>
      <c r="H80" s="1">
        <v>76</v>
      </c>
      <c r="I80" s="3">
        <f>IF(H80&gt;ROUNDDOWN(元金均等方式!$C$4/6,0),0,(-(-元金均等方式!$C$6/ROUNDDOWN(元金均等方式!$C$4/6,0))))</f>
        <v>0</v>
      </c>
      <c r="J80" s="3">
        <f>IF(H80&gt;ROUNDDOWN(元金均等方式!$C$4/6,0),0,(ISPMT(元金均等方式!$D$3/2,Work!H80-1,ROUNDDOWN(元金均等方式!$C$4/6,0),-元金均等方式!$C$6)))</f>
        <v>0</v>
      </c>
      <c r="K80" s="3">
        <f t="shared" si="5"/>
        <v>0</v>
      </c>
      <c r="L80" s="3">
        <f t="shared" si="7"/>
        <v>0</v>
      </c>
    </row>
    <row r="81" spans="2:12" ht="18">
      <c r="B81" s="1">
        <v>77</v>
      </c>
      <c r="C81" s="3">
        <f>IF(B81&gt;元金均等方式!$C$4,0,(-(-元金均等方式!$C$5/元金均等方式!$C$4)))</f>
        <v>41666.666666666664</v>
      </c>
      <c r="D81" s="3">
        <f>IF(B81&gt;元金均等方式!$C$4,0,(ISPMT(元金均等方式!$D$3/12,Work!B81-1,元金均等方式!$C$4,-元金均等方式!$C$5)))</f>
        <v>6833.333333333333</v>
      </c>
      <c r="E81" s="3">
        <f t="shared" si="4"/>
        <v>48500</v>
      </c>
      <c r="F81" s="3">
        <f t="shared" si="6"/>
        <v>6791666.6666666782</v>
      </c>
      <c r="H81" s="1">
        <v>77</v>
      </c>
      <c r="I81" s="3">
        <f>IF(H81&gt;ROUNDDOWN(元金均等方式!$C$4/6,0),0,(-(-元金均等方式!$C$6/ROUNDDOWN(元金均等方式!$C$4/6,0))))</f>
        <v>0</v>
      </c>
      <c r="J81" s="3">
        <f>IF(H81&gt;ROUNDDOWN(元金均等方式!$C$4/6,0),0,(ISPMT(元金均等方式!$D$3/2,Work!H81-1,ROUNDDOWN(元金均等方式!$C$4/6,0),-元金均等方式!$C$6)))</f>
        <v>0</v>
      </c>
      <c r="K81" s="3">
        <f t="shared" si="5"/>
        <v>0</v>
      </c>
      <c r="L81" s="3">
        <f t="shared" si="7"/>
        <v>0</v>
      </c>
    </row>
    <row r="82" spans="2:12" ht="18">
      <c r="B82" s="1">
        <v>78</v>
      </c>
      <c r="C82" s="3">
        <f>IF(B82&gt;元金均等方式!$C$4,0,(-(-元金均等方式!$C$5/元金均等方式!$C$4)))</f>
        <v>41666.666666666664</v>
      </c>
      <c r="D82" s="3">
        <f>IF(B82&gt;元金均等方式!$C$4,0,(ISPMT(元金均等方式!$D$3/12,Work!B82-1,元金均等方式!$C$4,-元金均等方式!$C$5)))</f>
        <v>6791.666666666667</v>
      </c>
      <c r="E82" s="3">
        <f t="shared" si="4"/>
        <v>48458</v>
      </c>
      <c r="F82" s="3">
        <f t="shared" si="6"/>
        <v>6750000.0000000112</v>
      </c>
      <c r="H82" s="1">
        <v>78</v>
      </c>
      <c r="I82" s="3">
        <f>IF(H82&gt;ROUNDDOWN(元金均等方式!$C$4/6,0),0,(-(-元金均等方式!$C$6/ROUNDDOWN(元金均等方式!$C$4/6,0))))</f>
        <v>0</v>
      </c>
      <c r="J82" s="3">
        <f>IF(H82&gt;ROUNDDOWN(元金均等方式!$C$4/6,0),0,(ISPMT(元金均等方式!$D$3/2,Work!H82-1,ROUNDDOWN(元金均等方式!$C$4/6,0),-元金均等方式!$C$6)))</f>
        <v>0</v>
      </c>
      <c r="K82" s="3">
        <f t="shared" si="5"/>
        <v>0</v>
      </c>
      <c r="L82" s="3">
        <f t="shared" si="7"/>
        <v>0</v>
      </c>
    </row>
    <row r="83" spans="2:12" ht="18">
      <c r="B83" s="1">
        <v>79</v>
      </c>
      <c r="C83" s="3">
        <f>IF(B83&gt;元金均等方式!$C$4,0,(-(-元金均等方式!$C$5/元金均等方式!$C$4)))</f>
        <v>41666.666666666664</v>
      </c>
      <c r="D83" s="3">
        <f>IF(B83&gt;元金均等方式!$C$4,0,(ISPMT(元金均等方式!$D$3/12,Work!B83-1,元金均等方式!$C$4,-元金均等方式!$C$5)))</f>
        <v>6750</v>
      </c>
      <c r="E83" s="3">
        <f t="shared" si="4"/>
        <v>48416</v>
      </c>
      <c r="F83" s="3">
        <f t="shared" si="6"/>
        <v>6708333.3333333442</v>
      </c>
      <c r="H83" s="1">
        <v>79</v>
      </c>
      <c r="I83" s="3">
        <f>IF(H83&gt;ROUNDDOWN(元金均等方式!$C$4/6,0),0,(-(-元金均等方式!$C$6/ROUNDDOWN(元金均等方式!$C$4/6,0))))</f>
        <v>0</v>
      </c>
      <c r="J83" s="3">
        <f>IF(H83&gt;ROUNDDOWN(元金均等方式!$C$4/6,0),0,(ISPMT(元金均等方式!$D$3/2,Work!H83-1,ROUNDDOWN(元金均等方式!$C$4/6,0),-元金均等方式!$C$6)))</f>
        <v>0</v>
      </c>
      <c r="K83" s="3">
        <f t="shared" si="5"/>
        <v>0</v>
      </c>
      <c r="L83" s="3">
        <f t="shared" si="7"/>
        <v>0</v>
      </c>
    </row>
    <row r="84" spans="2:12" ht="18">
      <c r="B84" s="1">
        <v>80</v>
      </c>
      <c r="C84" s="3">
        <f>IF(B84&gt;元金均等方式!$C$4,0,(-(-元金均等方式!$C$5/元金均等方式!$C$4)))</f>
        <v>41666.666666666664</v>
      </c>
      <c r="D84" s="3">
        <f>IF(B84&gt;元金均等方式!$C$4,0,(ISPMT(元金均等方式!$D$3/12,Work!B84-1,元金均等方式!$C$4,-元金均等方式!$C$5)))</f>
        <v>6708.333333333333</v>
      </c>
      <c r="E84" s="3">
        <f t="shared" si="4"/>
        <v>48375</v>
      </c>
      <c r="F84" s="3">
        <f t="shared" si="6"/>
        <v>6666666.6666666772</v>
      </c>
      <c r="H84" s="1">
        <v>80</v>
      </c>
      <c r="I84" s="3">
        <f>IF(H84&gt;ROUNDDOWN(元金均等方式!$C$4/6,0),0,(-(-元金均等方式!$C$6/ROUNDDOWN(元金均等方式!$C$4/6,0))))</f>
        <v>0</v>
      </c>
      <c r="J84" s="3">
        <f>IF(H84&gt;ROUNDDOWN(元金均等方式!$C$4/6,0),0,(ISPMT(元金均等方式!$D$3/2,Work!H84-1,ROUNDDOWN(元金均等方式!$C$4/6,0),-元金均等方式!$C$6)))</f>
        <v>0</v>
      </c>
      <c r="K84" s="3">
        <f t="shared" si="5"/>
        <v>0</v>
      </c>
      <c r="L84" s="3">
        <f t="shared" si="7"/>
        <v>0</v>
      </c>
    </row>
    <row r="85" spans="2:12" ht="18">
      <c r="B85" s="1">
        <v>81</v>
      </c>
      <c r="C85" s="3">
        <f>IF(B85&gt;元金均等方式!$C$4,0,(-(-元金均等方式!$C$5/元金均等方式!$C$4)))</f>
        <v>41666.666666666664</v>
      </c>
      <c r="D85" s="3">
        <f>IF(B85&gt;元金均等方式!$C$4,0,(ISPMT(元金均等方式!$D$3/12,Work!B85-1,元金均等方式!$C$4,-元金均等方式!$C$5)))</f>
        <v>6666.666666666667</v>
      </c>
      <c r="E85" s="3">
        <f t="shared" si="4"/>
        <v>48333</v>
      </c>
      <c r="F85" s="3">
        <f t="shared" si="6"/>
        <v>6625000.0000000102</v>
      </c>
      <c r="H85" s="1">
        <v>81</v>
      </c>
      <c r="I85" s="3">
        <f>IF(H85&gt;ROUNDDOWN(元金均等方式!$C$4/6,0),0,(-(-元金均等方式!$C$6/ROUNDDOWN(元金均等方式!$C$4/6,0))))</f>
        <v>0</v>
      </c>
      <c r="J85" s="3">
        <f>IF(H85&gt;ROUNDDOWN(元金均等方式!$C$4/6,0),0,(ISPMT(元金均等方式!$D$3/2,Work!H85-1,ROUNDDOWN(元金均等方式!$C$4/6,0),-元金均等方式!$C$6)))</f>
        <v>0</v>
      </c>
      <c r="K85" s="3">
        <f t="shared" si="5"/>
        <v>0</v>
      </c>
      <c r="L85" s="3">
        <f t="shared" si="7"/>
        <v>0</v>
      </c>
    </row>
    <row r="86" spans="2:12" ht="18">
      <c r="B86" s="1">
        <v>82</v>
      </c>
      <c r="C86" s="3">
        <f>IF(B86&gt;元金均等方式!$C$4,0,(-(-元金均等方式!$C$5/元金均等方式!$C$4)))</f>
        <v>41666.666666666664</v>
      </c>
      <c r="D86" s="3">
        <f>IF(B86&gt;元金均等方式!$C$4,0,(ISPMT(元金均等方式!$D$3/12,Work!B86-1,元金均等方式!$C$4,-元金均等方式!$C$5)))</f>
        <v>6625</v>
      </c>
      <c r="E86" s="3">
        <f t="shared" si="4"/>
        <v>48291</v>
      </c>
      <c r="F86" s="3">
        <f t="shared" si="6"/>
        <v>6583333.3333333433</v>
      </c>
      <c r="H86" s="1">
        <v>82</v>
      </c>
      <c r="I86" s="3">
        <f>IF(H86&gt;ROUNDDOWN(元金均等方式!$C$4/6,0),0,(-(-元金均等方式!$C$6/ROUNDDOWN(元金均等方式!$C$4/6,0))))</f>
        <v>0</v>
      </c>
      <c r="J86" s="3">
        <f>IF(H86&gt;ROUNDDOWN(元金均等方式!$C$4/6,0),0,(ISPMT(元金均等方式!$D$3/2,Work!H86-1,ROUNDDOWN(元金均等方式!$C$4/6,0),-元金均等方式!$C$6)))</f>
        <v>0</v>
      </c>
      <c r="K86" s="3">
        <f t="shared" si="5"/>
        <v>0</v>
      </c>
      <c r="L86" s="3">
        <f t="shared" si="7"/>
        <v>0</v>
      </c>
    </row>
    <row r="87" spans="2:12" ht="18">
      <c r="B87" s="1">
        <v>83</v>
      </c>
      <c r="C87" s="3">
        <f>IF(B87&gt;元金均等方式!$C$4,0,(-(-元金均等方式!$C$5/元金均等方式!$C$4)))</f>
        <v>41666.666666666664</v>
      </c>
      <c r="D87" s="3">
        <f>IF(B87&gt;元金均等方式!$C$4,0,(ISPMT(元金均等方式!$D$3/12,Work!B87-1,元金均等方式!$C$4,-元金均等方式!$C$5)))</f>
        <v>6583.333333333333</v>
      </c>
      <c r="E87" s="3">
        <f t="shared" si="4"/>
        <v>48250</v>
      </c>
      <c r="F87" s="3">
        <f t="shared" si="6"/>
        <v>6541666.6666666763</v>
      </c>
      <c r="H87" s="1">
        <v>83</v>
      </c>
      <c r="I87" s="3">
        <f>IF(H87&gt;ROUNDDOWN(元金均等方式!$C$4/6,0),0,(-(-元金均等方式!$C$6/ROUNDDOWN(元金均等方式!$C$4/6,0))))</f>
        <v>0</v>
      </c>
      <c r="J87" s="3">
        <f>IF(H87&gt;ROUNDDOWN(元金均等方式!$C$4/6,0),0,(ISPMT(元金均等方式!$D$3/2,Work!H87-1,ROUNDDOWN(元金均等方式!$C$4/6,0),-元金均等方式!$C$6)))</f>
        <v>0</v>
      </c>
      <c r="K87" s="3">
        <f t="shared" si="5"/>
        <v>0</v>
      </c>
      <c r="L87" s="3">
        <f t="shared" si="7"/>
        <v>0</v>
      </c>
    </row>
    <row r="88" spans="2:12" ht="18">
      <c r="B88" s="1">
        <v>84</v>
      </c>
      <c r="C88" s="3">
        <f>IF(B88&gt;元金均等方式!$C$4,0,(-(-元金均等方式!$C$5/元金均等方式!$C$4)))</f>
        <v>41666.666666666664</v>
      </c>
      <c r="D88" s="3">
        <f>IF(B88&gt;元金均等方式!$C$4,0,(ISPMT(元金均等方式!$D$3/12,Work!B88-1,元金均等方式!$C$4,-元金均等方式!$C$5)))</f>
        <v>6541.666666666667</v>
      </c>
      <c r="E88" s="3">
        <f t="shared" si="4"/>
        <v>48208</v>
      </c>
      <c r="F88" s="3">
        <f t="shared" si="6"/>
        <v>6500000.0000000093</v>
      </c>
      <c r="H88" s="1">
        <v>84</v>
      </c>
      <c r="I88" s="3">
        <f>IF(H88&gt;ROUNDDOWN(元金均等方式!$C$4/6,0),0,(-(-元金均等方式!$C$6/ROUNDDOWN(元金均等方式!$C$4/6,0))))</f>
        <v>0</v>
      </c>
      <c r="J88" s="3">
        <f>IF(H88&gt;ROUNDDOWN(元金均等方式!$C$4/6,0),0,(ISPMT(元金均等方式!$D$3/2,Work!H88-1,ROUNDDOWN(元金均等方式!$C$4/6,0),-元金均等方式!$C$6)))</f>
        <v>0</v>
      </c>
      <c r="K88" s="3">
        <f t="shared" si="5"/>
        <v>0</v>
      </c>
      <c r="L88" s="3">
        <f t="shared" si="7"/>
        <v>0</v>
      </c>
    </row>
    <row r="89" spans="2:12" ht="18">
      <c r="B89" s="1">
        <v>85</v>
      </c>
      <c r="C89" s="3">
        <f>IF(B89&gt;元金均等方式!$C$4,0,(-(-元金均等方式!$C$5/元金均等方式!$C$4)))</f>
        <v>41666.666666666664</v>
      </c>
      <c r="D89" s="3">
        <f>IF(B89&gt;元金均等方式!$C$4,0,(ISPMT(元金均等方式!$D$3/12,Work!B89-1,元金均等方式!$C$4,-元金均等方式!$C$5)))</f>
        <v>6500</v>
      </c>
      <c r="E89" s="3">
        <f t="shared" si="4"/>
        <v>48166</v>
      </c>
      <c r="F89" s="3">
        <f t="shared" si="6"/>
        <v>6458333.3333333423</v>
      </c>
      <c r="H89" s="1">
        <v>85</v>
      </c>
      <c r="I89" s="3">
        <f>IF(H89&gt;ROUNDDOWN(元金均等方式!$C$4/6,0),0,(-(-元金均等方式!$C$6/ROUNDDOWN(元金均等方式!$C$4/6,0))))</f>
        <v>0</v>
      </c>
      <c r="J89" s="3">
        <f>IF(H89&gt;ROUNDDOWN(元金均等方式!$C$4/6,0),0,(ISPMT(元金均等方式!$D$3/2,Work!H89-1,ROUNDDOWN(元金均等方式!$C$4/6,0),-元金均等方式!$C$6)))</f>
        <v>0</v>
      </c>
      <c r="K89" s="3">
        <f t="shared" si="5"/>
        <v>0</v>
      </c>
      <c r="L89" s="3">
        <f t="shared" si="7"/>
        <v>0</v>
      </c>
    </row>
    <row r="90" spans="2:12" ht="18">
      <c r="B90" s="1">
        <v>86</v>
      </c>
      <c r="C90" s="3">
        <f>IF(B90&gt;元金均等方式!$C$4,0,(-(-元金均等方式!$C$5/元金均等方式!$C$4)))</f>
        <v>41666.666666666664</v>
      </c>
      <c r="D90" s="3">
        <f>IF(B90&gt;元金均等方式!$C$4,0,(ISPMT(元金均等方式!$D$3/12,Work!B90-1,元金均等方式!$C$4,-元金均等方式!$C$5)))</f>
        <v>6458.333333333333</v>
      </c>
      <c r="E90" s="3">
        <f t="shared" si="4"/>
        <v>48125</v>
      </c>
      <c r="F90" s="3">
        <f t="shared" si="6"/>
        <v>6416666.6666666754</v>
      </c>
      <c r="H90" s="1">
        <v>86</v>
      </c>
      <c r="I90" s="3">
        <f>IF(H90&gt;ROUNDDOWN(元金均等方式!$C$4/6,0),0,(-(-元金均等方式!$C$6/ROUNDDOWN(元金均等方式!$C$4/6,0))))</f>
        <v>0</v>
      </c>
      <c r="J90" s="3">
        <f>IF(H90&gt;ROUNDDOWN(元金均等方式!$C$4/6,0),0,(ISPMT(元金均等方式!$D$3/2,Work!H90-1,ROUNDDOWN(元金均等方式!$C$4/6,0),-元金均等方式!$C$6)))</f>
        <v>0</v>
      </c>
      <c r="K90" s="3">
        <f t="shared" si="5"/>
        <v>0</v>
      </c>
      <c r="L90" s="3">
        <f t="shared" si="7"/>
        <v>0</v>
      </c>
    </row>
    <row r="91" spans="2:12" ht="18">
      <c r="B91" s="1">
        <v>87</v>
      </c>
      <c r="C91" s="3">
        <f>IF(B91&gt;元金均等方式!$C$4,0,(-(-元金均等方式!$C$5/元金均等方式!$C$4)))</f>
        <v>41666.666666666664</v>
      </c>
      <c r="D91" s="3">
        <f>IF(B91&gt;元金均等方式!$C$4,0,(ISPMT(元金均等方式!$D$3/12,Work!B91-1,元金均等方式!$C$4,-元金均等方式!$C$5)))</f>
        <v>6416.666666666667</v>
      </c>
      <c r="E91" s="3">
        <f t="shared" si="4"/>
        <v>48083</v>
      </c>
      <c r="F91" s="3">
        <f t="shared" si="6"/>
        <v>6375000.0000000084</v>
      </c>
      <c r="H91" s="1">
        <v>87</v>
      </c>
      <c r="I91" s="3">
        <f>IF(H91&gt;ROUNDDOWN(元金均等方式!$C$4/6,0),0,(-(-元金均等方式!$C$6/ROUNDDOWN(元金均等方式!$C$4/6,0))))</f>
        <v>0</v>
      </c>
      <c r="J91" s="3">
        <f>IF(H91&gt;ROUNDDOWN(元金均等方式!$C$4/6,0),0,(ISPMT(元金均等方式!$D$3/2,Work!H91-1,ROUNDDOWN(元金均等方式!$C$4/6,0),-元金均等方式!$C$6)))</f>
        <v>0</v>
      </c>
      <c r="K91" s="3">
        <f t="shared" si="5"/>
        <v>0</v>
      </c>
      <c r="L91" s="3">
        <f t="shared" si="7"/>
        <v>0</v>
      </c>
    </row>
    <row r="92" spans="2:12" ht="18">
      <c r="B92" s="1">
        <v>88</v>
      </c>
      <c r="C92" s="3">
        <f>IF(B92&gt;元金均等方式!$C$4,0,(-(-元金均等方式!$C$5/元金均等方式!$C$4)))</f>
        <v>41666.666666666664</v>
      </c>
      <c r="D92" s="3">
        <f>IF(B92&gt;元金均等方式!$C$4,0,(ISPMT(元金均等方式!$D$3/12,Work!B92-1,元金均等方式!$C$4,-元金均等方式!$C$5)))</f>
        <v>6375</v>
      </c>
      <c r="E92" s="3">
        <f t="shared" si="4"/>
        <v>48041</v>
      </c>
      <c r="F92" s="3">
        <f t="shared" si="6"/>
        <v>6333333.3333333414</v>
      </c>
      <c r="H92" s="1">
        <v>88</v>
      </c>
      <c r="I92" s="3">
        <f>IF(H92&gt;ROUNDDOWN(元金均等方式!$C$4/6,0),0,(-(-元金均等方式!$C$6/ROUNDDOWN(元金均等方式!$C$4/6,0))))</f>
        <v>0</v>
      </c>
      <c r="J92" s="3">
        <f>IF(H92&gt;ROUNDDOWN(元金均等方式!$C$4/6,0),0,(ISPMT(元金均等方式!$D$3/2,Work!H92-1,ROUNDDOWN(元金均等方式!$C$4/6,0),-元金均等方式!$C$6)))</f>
        <v>0</v>
      </c>
      <c r="K92" s="3">
        <f t="shared" si="5"/>
        <v>0</v>
      </c>
      <c r="L92" s="3">
        <f t="shared" si="7"/>
        <v>0</v>
      </c>
    </row>
    <row r="93" spans="2:12" ht="18">
      <c r="B93" s="1">
        <v>89</v>
      </c>
      <c r="C93" s="3">
        <f>IF(B93&gt;元金均等方式!$C$4,0,(-(-元金均等方式!$C$5/元金均等方式!$C$4)))</f>
        <v>41666.666666666664</v>
      </c>
      <c r="D93" s="3">
        <f>IF(B93&gt;元金均等方式!$C$4,0,(ISPMT(元金均等方式!$D$3/12,Work!B93-1,元金均等方式!$C$4,-元金均等方式!$C$5)))</f>
        <v>6333.333333333333</v>
      </c>
      <c r="E93" s="3">
        <f t="shared" si="4"/>
        <v>48000</v>
      </c>
      <c r="F93" s="3">
        <f t="shared" si="6"/>
        <v>6291666.6666666744</v>
      </c>
      <c r="H93" s="1">
        <v>89</v>
      </c>
      <c r="I93" s="3">
        <f>IF(H93&gt;ROUNDDOWN(元金均等方式!$C$4/6,0),0,(-(-元金均等方式!$C$6/ROUNDDOWN(元金均等方式!$C$4/6,0))))</f>
        <v>0</v>
      </c>
      <c r="J93" s="3">
        <f>IF(H93&gt;ROUNDDOWN(元金均等方式!$C$4/6,0),0,(ISPMT(元金均等方式!$D$3/2,Work!H93-1,ROUNDDOWN(元金均等方式!$C$4/6,0),-元金均等方式!$C$6)))</f>
        <v>0</v>
      </c>
      <c r="K93" s="3">
        <f t="shared" si="5"/>
        <v>0</v>
      </c>
      <c r="L93" s="3">
        <f t="shared" si="7"/>
        <v>0</v>
      </c>
    </row>
    <row r="94" spans="2:12" ht="18">
      <c r="B94" s="1">
        <v>90</v>
      </c>
      <c r="C94" s="3">
        <f>IF(B94&gt;元金均等方式!$C$4,0,(-(-元金均等方式!$C$5/元金均等方式!$C$4)))</f>
        <v>41666.666666666664</v>
      </c>
      <c r="D94" s="3">
        <f>IF(B94&gt;元金均等方式!$C$4,0,(ISPMT(元金均等方式!$D$3/12,Work!B94-1,元金均等方式!$C$4,-元金均等方式!$C$5)))</f>
        <v>6291.666666666667</v>
      </c>
      <c r="E94" s="3">
        <f t="shared" si="4"/>
        <v>47958</v>
      </c>
      <c r="F94" s="3">
        <f t="shared" si="6"/>
        <v>6250000.0000000075</v>
      </c>
      <c r="H94" s="1">
        <v>90</v>
      </c>
      <c r="I94" s="3">
        <f>IF(H94&gt;ROUNDDOWN(元金均等方式!$C$4/6,0),0,(-(-元金均等方式!$C$6/ROUNDDOWN(元金均等方式!$C$4/6,0))))</f>
        <v>0</v>
      </c>
      <c r="J94" s="3">
        <f>IF(H94&gt;ROUNDDOWN(元金均等方式!$C$4/6,0),0,(ISPMT(元金均等方式!$D$3/2,Work!H94-1,ROUNDDOWN(元金均等方式!$C$4/6,0),-元金均等方式!$C$6)))</f>
        <v>0</v>
      </c>
      <c r="K94" s="3">
        <f t="shared" si="5"/>
        <v>0</v>
      </c>
      <c r="L94" s="3">
        <f t="shared" si="7"/>
        <v>0</v>
      </c>
    </row>
    <row r="95" spans="2:12" ht="18">
      <c r="B95" s="1">
        <v>91</v>
      </c>
      <c r="C95" s="3">
        <f>IF(B95&gt;元金均等方式!$C$4,0,(-(-元金均等方式!$C$5/元金均等方式!$C$4)))</f>
        <v>41666.666666666664</v>
      </c>
      <c r="D95" s="3">
        <f>IF(B95&gt;元金均等方式!$C$4,0,(ISPMT(元金均等方式!$D$3/12,Work!B95-1,元金均等方式!$C$4,-元金均等方式!$C$5)))</f>
        <v>6250</v>
      </c>
      <c r="E95" s="3">
        <f t="shared" si="4"/>
        <v>47916</v>
      </c>
      <c r="F95" s="3">
        <f t="shared" si="6"/>
        <v>6208333.3333333405</v>
      </c>
      <c r="H95" s="1">
        <v>91</v>
      </c>
      <c r="I95" s="3">
        <f>IF(H95&gt;ROUNDDOWN(元金均等方式!$C$4/6,0),0,(-(-元金均等方式!$C$6/ROUNDDOWN(元金均等方式!$C$4/6,0))))</f>
        <v>0</v>
      </c>
      <c r="J95" s="3">
        <f>IF(H95&gt;ROUNDDOWN(元金均等方式!$C$4/6,0),0,(ISPMT(元金均等方式!$D$3/2,Work!H95-1,ROUNDDOWN(元金均等方式!$C$4/6,0),-元金均等方式!$C$6)))</f>
        <v>0</v>
      </c>
      <c r="K95" s="3">
        <f t="shared" si="5"/>
        <v>0</v>
      </c>
      <c r="L95" s="3">
        <f t="shared" si="7"/>
        <v>0</v>
      </c>
    </row>
    <row r="96" spans="2:12" ht="18">
      <c r="B96" s="1">
        <v>92</v>
      </c>
      <c r="C96" s="3">
        <f>IF(B96&gt;元金均等方式!$C$4,0,(-(-元金均等方式!$C$5/元金均等方式!$C$4)))</f>
        <v>41666.666666666664</v>
      </c>
      <c r="D96" s="3">
        <f>IF(B96&gt;元金均等方式!$C$4,0,(ISPMT(元金均等方式!$D$3/12,Work!B96-1,元金均等方式!$C$4,-元金均等方式!$C$5)))</f>
        <v>6208.333333333333</v>
      </c>
      <c r="E96" s="3">
        <f t="shared" si="4"/>
        <v>47875</v>
      </c>
      <c r="F96" s="3">
        <f t="shared" si="6"/>
        <v>6166666.6666666735</v>
      </c>
      <c r="H96" s="1">
        <v>92</v>
      </c>
      <c r="I96" s="3">
        <f>IF(H96&gt;ROUNDDOWN(元金均等方式!$C$4/6,0),0,(-(-元金均等方式!$C$6/ROUNDDOWN(元金均等方式!$C$4/6,0))))</f>
        <v>0</v>
      </c>
      <c r="J96" s="3">
        <f>IF(H96&gt;ROUNDDOWN(元金均等方式!$C$4/6,0),0,(ISPMT(元金均等方式!$D$3/2,Work!H96-1,ROUNDDOWN(元金均等方式!$C$4/6,0),-元金均等方式!$C$6)))</f>
        <v>0</v>
      </c>
      <c r="K96" s="3">
        <f t="shared" si="5"/>
        <v>0</v>
      </c>
      <c r="L96" s="3">
        <f t="shared" si="7"/>
        <v>0</v>
      </c>
    </row>
    <row r="97" spans="2:12" ht="18">
      <c r="B97" s="1">
        <v>93</v>
      </c>
      <c r="C97" s="3">
        <f>IF(B97&gt;元金均等方式!$C$4,0,(-(-元金均等方式!$C$5/元金均等方式!$C$4)))</f>
        <v>41666.666666666664</v>
      </c>
      <c r="D97" s="3">
        <f>IF(B97&gt;元金均等方式!$C$4,0,(ISPMT(元金均等方式!$D$3/12,Work!B97-1,元金均等方式!$C$4,-元金均等方式!$C$5)))</f>
        <v>6166.666666666667</v>
      </c>
      <c r="E97" s="3">
        <f t="shared" si="4"/>
        <v>47833</v>
      </c>
      <c r="F97" s="3">
        <f t="shared" si="6"/>
        <v>6125000.0000000065</v>
      </c>
      <c r="H97" s="1">
        <v>93</v>
      </c>
      <c r="I97" s="3">
        <f>IF(H97&gt;ROUNDDOWN(元金均等方式!$C$4/6,0),0,(-(-元金均等方式!$C$6/ROUNDDOWN(元金均等方式!$C$4/6,0))))</f>
        <v>0</v>
      </c>
      <c r="J97" s="3">
        <f>IF(H97&gt;ROUNDDOWN(元金均等方式!$C$4/6,0),0,(ISPMT(元金均等方式!$D$3/2,Work!H97-1,ROUNDDOWN(元金均等方式!$C$4/6,0),-元金均等方式!$C$6)))</f>
        <v>0</v>
      </c>
      <c r="K97" s="3">
        <f t="shared" si="5"/>
        <v>0</v>
      </c>
      <c r="L97" s="3">
        <f t="shared" si="7"/>
        <v>0</v>
      </c>
    </row>
    <row r="98" spans="2:12" ht="18">
      <c r="B98" s="1">
        <v>94</v>
      </c>
      <c r="C98" s="3">
        <f>IF(B98&gt;元金均等方式!$C$4,0,(-(-元金均等方式!$C$5/元金均等方式!$C$4)))</f>
        <v>41666.666666666664</v>
      </c>
      <c r="D98" s="3">
        <f>IF(B98&gt;元金均等方式!$C$4,0,(ISPMT(元金均等方式!$D$3/12,Work!B98-1,元金均等方式!$C$4,-元金均等方式!$C$5)))</f>
        <v>6125</v>
      </c>
      <c r="E98" s="3">
        <f t="shared" si="4"/>
        <v>47791</v>
      </c>
      <c r="F98" s="3">
        <f t="shared" si="6"/>
        <v>6083333.3333333395</v>
      </c>
      <c r="H98" s="1">
        <v>94</v>
      </c>
      <c r="I98" s="3">
        <f>IF(H98&gt;ROUNDDOWN(元金均等方式!$C$4/6,0),0,(-(-元金均等方式!$C$6/ROUNDDOWN(元金均等方式!$C$4/6,0))))</f>
        <v>0</v>
      </c>
      <c r="J98" s="3">
        <f>IF(H98&gt;ROUNDDOWN(元金均等方式!$C$4/6,0),0,(ISPMT(元金均等方式!$D$3/2,Work!H98-1,ROUNDDOWN(元金均等方式!$C$4/6,0),-元金均等方式!$C$6)))</f>
        <v>0</v>
      </c>
      <c r="K98" s="3">
        <f t="shared" si="5"/>
        <v>0</v>
      </c>
      <c r="L98" s="3">
        <f t="shared" si="7"/>
        <v>0</v>
      </c>
    </row>
    <row r="99" spans="2:12" ht="18">
      <c r="B99" s="1">
        <v>95</v>
      </c>
      <c r="C99" s="3">
        <f>IF(B99&gt;元金均等方式!$C$4,0,(-(-元金均等方式!$C$5/元金均等方式!$C$4)))</f>
        <v>41666.666666666664</v>
      </c>
      <c r="D99" s="3">
        <f>IF(B99&gt;元金均等方式!$C$4,0,(ISPMT(元金均等方式!$D$3/12,Work!B99-1,元金均等方式!$C$4,-元金均等方式!$C$5)))</f>
        <v>6083.333333333333</v>
      </c>
      <c r="E99" s="3">
        <f t="shared" si="4"/>
        <v>47750</v>
      </c>
      <c r="F99" s="3">
        <f t="shared" si="6"/>
        <v>6041666.6666666726</v>
      </c>
      <c r="H99" s="1">
        <v>95</v>
      </c>
      <c r="I99" s="3">
        <f>IF(H99&gt;ROUNDDOWN(元金均等方式!$C$4/6,0),0,(-(-元金均等方式!$C$6/ROUNDDOWN(元金均等方式!$C$4/6,0))))</f>
        <v>0</v>
      </c>
      <c r="J99" s="3">
        <f>IF(H99&gt;ROUNDDOWN(元金均等方式!$C$4/6,0),0,(ISPMT(元金均等方式!$D$3/2,Work!H99-1,ROUNDDOWN(元金均等方式!$C$4/6,0),-元金均等方式!$C$6)))</f>
        <v>0</v>
      </c>
      <c r="K99" s="3">
        <f t="shared" si="5"/>
        <v>0</v>
      </c>
      <c r="L99" s="3">
        <f t="shared" si="7"/>
        <v>0</v>
      </c>
    </row>
    <row r="100" spans="2:12" ht="18">
      <c r="B100" s="1">
        <v>96</v>
      </c>
      <c r="C100" s="3">
        <f>IF(B100&gt;元金均等方式!$C$4,0,(-(-元金均等方式!$C$5/元金均等方式!$C$4)))</f>
        <v>41666.666666666664</v>
      </c>
      <c r="D100" s="3">
        <f>IF(B100&gt;元金均等方式!$C$4,0,(ISPMT(元金均等方式!$D$3/12,Work!B100-1,元金均等方式!$C$4,-元金均等方式!$C$5)))</f>
        <v>6041.666666666667</v>
      </c>
      <c r="E100" s="3">
        <f t="shared" si="4"/>
        <v>47708</v>
      </c>
      <c r="F100" s="3">
        <f t="shared" si="6"/>
        <v>6000000.0000000056</v>
      </c>
      <c r="H100" s="1">
        <v>96</v>
      </c>
      <c r="I100" s="3">
        <f>IF(H100&gt;ROUNDDOWN(元金均等方式!$C$4/6,0),0,(-(-元金均等方式!$C$6/ROUNDDOWN(元金均等方式!$C$4/6,0))))</f>
        <v>0</v>
      </c>
      <c r="J100" s="3">
        <f>IF(H100&gt;ROUNDDOWN(元金均等方式!$C$4/6,0),0,(ISPMT(元金均等方式!$D$3/2,Work!H100-1,ROUNDDOWN(元金均等方式!$C$4/6,0),-元金均等方式!$C$6)))</f>
        <v>0</v>
      </c>
      <c r="K100" s="3">
        <f t="shared" si="5"/>
        <v>0</v>
      </c>
      <c r="L100" s="3">
        <f t="shared" si="7"/>
        <v>0</v>
      </c>
    </row>
    <row r="101" spans="2:12" ht="18">
      <c r="B101" s="1">
        <v>97</v>
      </c>
      <c r="C101" s="3">
        <f>IF(B101&gt;元金均等方式!$C$4,0,(-(-元金均等方式!$C$5/元金均等方式!$C$4)))</f>
        <v>41666.666666666664</v>
      </c>
      <c r="D101" s="3">
        <f>IF(B101&gt;元金均等方式!$C$4,0,(ISPMT(元金均等方式!$D$3/12,Work!B101-1,元金均等方式!$C$4,-元金均等方式!$C$5)))</f>
        <v>6000</v>
      </c>
      <c r="E101" s="3">
        <f t="shared" si="4"/>
        <v>47666</v>
      </c>
      <c r="F101" s="3">
        <f t="shared" si="6"/>
        <v>5958333.3333333386</v>
      </c>
      <c r="H101" s="1">
        <v>97</v>
      </c>
      <c r="I101" s="3">
        <f>IF(H101&gt;ROUNDDOWN(元金均等方式!$C$4/6,0),0,(-(-元金均等方式!$C$6/ROUNDDOWN(元金均等方式!$C$4/6,0))))</f>
        <v>0</v>
      </c>
      <c r="J101" s="3">
        <f>IF(H101&gt;ROUNDDOWN(元金均等方式!$C$4/6,0),0,(ISPMT(元金均等方式!$D$3/2,Work!H101-1,ROUNDDOWN(元金均等方式!$C$4/6,0),-元金均等方式!$C$6)))</f>
        <v>0</v>
      </c>
      <c r="K101" s="3">
        <f t="shared" si="5"/>
        <v>0</v>
      </c>
      <c r="L101" s="3">
        <f t="shared" si="7"/>
        <v>0</v>
      </c>
    </row>
    <row r="102" spans="2:12" ht="18">
      <c r="B102" s="1">
        <v>98</v>
      </c>
      <c r="C102" s="3">
        <f>IF(B102&gt;元金均等方式!$C$4,0,(-(-元金均等方式!$C$5/元金均等方式!$C$4)))</f>
        <v>41666.666666666664</v>
      </c>
      <c r="D102" s="3">
        <f>IF(B102&gt;元金均等方式!$C$4,0,(ISPMT(元金均等方式!$D$3/12,Work!B102-1,元金均等方式!$C$4,-元金均等方式!$C$5)))</f>
        <v>5958.333333333333</v>
      </c>
      <c r="E102" s="3">
        <f t="shared" si="4"/>
        <v>47625</v>
      </c>
      <c r="F102" s="3">
        <f t="shared" si="6"/>
        <v>5916666.6666666716</v>
      </c>
      <c r="H102" s="1">
        <v>98</v>
      </c>
      <c r="I102" s="3">
        <f>IF(H102&gt;ROUNDDOWN(元金均等方式!$C$4/6,0),0,(-(-元金均等方式!$C$6/ROUNDDOWN(元金均等方式!$C$4/6,0))))</f>
        <v>0</v>
      </c>
      <c r="J102" s="3">
        <f>IF(H102&gt;ROUNDDOWN(元金均等方式!$C$4/6,0),0,(ISPMT(元金均等方式!$D$3/2,Work!H102-1,ROUNDDOWN(元金均等方式!$C$4/6,0),-元金均等方式!$C$6)))</f>
        <v>0</v>
      </c>
      <c r="K102" s="3">
        <f t="shared" si="5"/>
        <v>0</v>
      </c>
      <c r="L102" s="3">
        <f t="shared" si="7"/>
        <v>0</v>
      </c>
    </row>
    <row r="103" spans="2:12" ht="18">
      <c r="B103" s="1">
        <v>99</v>
      </c>
      <c r="C103" s="3">
        <f>IF(B103&gt;元金均等方式!$C$4,0,(-(-元金均等方式!$C$5/元金均等方式!$C$4)))</f>
        <v>41666.666666666664</v>
      </c>
      <c r="D103" s="3">
        <f>IF(B103&gt;元金均等方式!$C$4,0,(ISPMT(元金均等方式!$D$3/12,Work!B103-1,元金均等方式!$C$4,-元金均等方式!$C$5)))</f>
        <v>5916.666666666667</v>
      </c>
      <c r="E103" s="3">
        <f t="shared" si="4"/>
        <v>47583</v>
      </c>
      <c r="F103" s="3">
        <f t="shared" si="6"/>
        <v>5875000.0000000047</v>
      </c>
      <c r="H103" s="1">
        <v>99</v>
      </c>
      <c r="I103" s="3">
        <f>IF(H103&gt;ROUNDDOWN(元金均等方式!$C$4/6,0),0,(-(-元金均等方式!$C$6/ROUNDDOWN(元金均等方式!$C$4/6,0))))</f>
        <v>0</v>
      </c>
      <c r="J103" s="3">
        <f>IF(H103&gt;ROUNDDOWN(元金均等方式!$C$4/6,0),0,(ISPMT(元金均等方式!$D$3/2,Work!H103-1,ROUNDDOWN(元金均等方式!$C$4/6,0),-元金均等方式!$C$6)))</f>
        <v>0</v>
      </c>
      <c r="K103" s="3">
        <f t="shared" si="5"/>
        <v>0</v>
      </c>
      <c r="L103" s="3">
        <f t="shared" si="7"/>
        <v>0</v>
      </c>
    </row>
    <row r="104" spans="2:12" ht="18">
      <c r="B104" s="1">
        <v>100</v>
      </c>
      <c r="C104" s="3">
        <f>IF(B104&gt;元金均等方式!$C$4,0,(-(-元金均等方式!$C$5/元金均等方式!$C$4)))</f>
        <v>41666.666666666664</v>
      </c>
      <c r="D104" s="3">
        <f>IF(B104&gt;元金均等方式!$C$4,0,(ISPMT(元金均等方式!$D$3/12,Work!B104-1,元金均等方式!$C$4,-元金均等方式!$C$5)))</f>
        <v>5875</v>
      </c>
      <c r="E104" s="3">
        <f t="shared" si="4"/>
        <v>47541</v>
      </c>
      <c r="F104" s="3">
        <f t="shared" si="6"/>
        <v>5833333.3333333377</v>
      </c>
      <c r="H104" s="1">
        <v>100</v>
      </c>
      <c r="I104" s="3">
        <f>IF(H104&gt;ROUNDDOWN(元金均等方式!$C$4/6,0),0,(-(-元金均等方式!$C$6/ROUNDDOWN(元金均等方式!$C$4/6,0))))</f>
        <v>0</v>
      </c>
      <c r="J104" s="3">
        <f>IF(H104&gt;ROUNDDOWN(元金均等方式!$C$4/6,0),0,(ISPMT(元金均等方式!$D$3/2,Work!H104-1,ROUNDDOWN(元金均等方式!$C$4/6,0),-元金均等方式!$C$6)))</f>
        <v>0</v>
      </c>
      <c r="K104" s="3">
        <f t="shared" si="5"/>
        <v>0</v>
      </c>
      <c r="L104" s="3">
        <f t="shared" si="7"/>
        <v>0</v>
      </c>
    </row>
    <row r="105" spans="2:12" ht="18">
      <c r="B105" s="1">
        <v>101</v>
      </c>
      <c r="C105" s="3">
        <f>IF(B105&gt;元金均等方式!$C$4,0,(-(-元金均等方式!$C$5/元金均等方式!$C$4)))</f>
        <v>41666.666666666664</v>
      </c>
      <c r="D105" s="3">
        <f>IF(B105&gt;元金均等方式!$C$4,0,(ISPMT(元金均等方式!$D$3/12,Work!B105-1,元金均等方式!$C$4,-元金均等方式!$C$5)))</f>
        <v>5833.333333333333</v>
      </c>
      <c r="E105" s="3">
        <f t="shared" si="4"/>
        <v>47500</v>
      </c>
      <c r="F105" s="3">
        <f t="shared" si="6"/>
        <v>5791666.6666666707</v>
      </c>
    </row>
    <row r="106" spans="2:12" ht="18">
      <c r="B106" s="1">
        <v>102</v>
      </c>
      <c r="C106" s="3">
        <f>IF(B106&gt;元金均等方式!$C$4,0,(-(-元金均等方式!$C$5/元金均等方式!$C$4)))</f>
        <v>41666.666666666664</v>
      </c>
      <c r="D106" s="3">
        <f>IF(B106&gt;元金均等方式!$C$4,0,(ISPMT(元金均等方式!$D$3/12,Work!B106-1,元金均等方式!$C$4,-元金均等方式!$C$5)))</f>
        <v>5791.666666666667</v>
      </c>
      <c r="E106" s="3">
        <f t="shared" si="4"/>
        <v>47458</v>
      </c>
      <c r="F106" s="3">
        <f t="shared" si="6"/>
        <v>5750000.0000000037</v>
      </c>
    </row>
    <row r="107" spans="2:12" ht="18">
      <c r="B107" s="1">
        <v>103</v>
      </c>
      <c r="C107" s="3">
        <f>IF(B107&gt;元金均等方式!$C$4,0,(-(-元金均等方式!$C$5/元金均等方式!$C$4)))</f>
        <v>41666.666666666664</v>
      </c>
      <c r="D107" s="3">
        <f>IF(B107&gt;元金均等方式!$C$4,0,(ISPMT(元金均等方式!$D$3/12,Work!B107-1,元金均等方式!$C$4,-元金均等方式!$C$5)))</f>
        <v>5750</v>
      </c>
      <c r="E107" s="3">
        <f t="shared" si="4"/>
        <v>47416</v>
      </c>
      <c r="F107" s="3">
        <f t="shared" si="6"/>
        <v>5708333.3333333367</v>
      </c>
    </row>
    <row r="108" spans="2:12" ht="18">
      <c r="B108" s="1">
        <v>104</v>
      </c>
      <c r="C108" s="3">
        <f>IF(B108&gt;元金均等方式!$C$4,0,(-(-元金均等方式!$C$5/元金均等方式!$C$4)))</f>
        <v>41666.666666666664</v>
      </c>
      <c r="D108" s="3">
        <f>IF(B108&gt;元金均等方式!$C$4,0,(ISPMT(元金均等方式!$D$3/12,Work!B108-1,元金均等方式!$C$4,-元金均等方式!$C$5)))</f>
        <v>5708.333333333333</v>
      </c>
      <c r="E108" s="3">
        <f t="shared" si="4"/>
        <v>47375</v>
      </c>
      <c r="F108" s="3">
        <f t="shared" si="6"/>
        <v>5666666.6666666698</v>
      </c>
    </row>
    <row r="109" spans="2:12" ht="18">
      <c r="B109" s="1">
        <v>105</v>
      </c>
      <c r="C109" s="3">
        <f>IF(B109&gt;元金均等方式!$C$4,0,(-(-元金均等方式!$C$5/元金均等方式!$C$4)))</f>
        <v>41666.666666666664</v>
      </c>
      <c r="D109" s="3">
        <f>IF(B109&gt;元金均等方式!$C$4,0,(ISPMT(元金均等方式!$D$3/12,Work!B109-1,元金均等方式!$C$4,-元金均等方式!$C$5)))</f>
        <v>5666.666666666667</v>
      </c>
      <c r="E109" s="3">
        <f t="shared" si="4"/>
        <v>47333</v>
      </c>
      <c r="F109" s="3">
        <f t="shared" si="6"/>
        <v>5625000.0000000028</v>
      </c>
    </row>
    <row r="110" spans="2:12" ht="18">
      <c r="B110" s="1">
        <v>106</v>
      </c>
      <c r="C110" s="3">
        <f>IF(B110&gt;元金均等方式!$C$4,0,(-(-元金均等方式!$C$5/元金均等方式!$C$4)))</f>
        <v>41666.666666666664</v>
      </c>
      <c r="D110" s="3">
        <f>IF(B110&gt;元金均等方式!$C$4,0,(ISPMT(元金均等方式!$D$3/12,Work!B110-1,元金均等方式!$C$4,-元金均等方式!$C$5)))</f>
        <v>5625</v>
      </c>
      <c r="E110" s="3">
        <f t="shared" si="4"/>
        <v>47291</v>
      </c>
      <c r="F110" s="3">
        <f t="shared" si="6"/>
        <v>5583333.3333333358</v>
      </c>
    </row>
    <row r="111" spans="2:12" ht="18">
      <c r="B111" s="1">
        <v>107</v>
      </c>
      <c r="C111" s="3">
        <f>IF(B111&gt;元金均等方式!$C$4,0,(-(-元金均等方式!$C$5/元金均等方式!$C$4)))</f>
        <v>41666.666666666664</v>
      </c>
      <c r="D111" s="3">
        <f>IF(B111&gt;元金均等方式!$C$4,0,(ISPMT(元金均等方式!$D$3/12,Work!B111-1,元金均等方式!$C$4,-元金均等方式!$C$5)))</f>
        <v>5583.333333333333</v>
      </c>
      <c r="E111" s="3">
        <f t="shared" si="4"/>
        <v>47250</v>
      </c>
      <c r="F111" s="3">
        <f t="shared" si="6"/>
        <v>5541666.6666666688</v>
      </c>
    </row>
    <row r="112" spans="2:12" ht="18">
      <c r="B112" s="1">
        <v>108</v>
      </c>
      <c r="C112" s="3">
        <f>IF(B112&gt;元金均等方式!$C$4,0,(-(-元金均等方式!$C$5/元金均等方式!$C$4)))</f>
        <v>41666.666666666664</v>
      </c>
      <c r="D112" s="3">
        <f>IF(B112&gt;元金均等方式!$C$4,0,(ISPMT(元金均等方式!$D$3/12,Work!B112-1,元金均等方式!$C$4,-元金均等方式!$C$5)))</f>
        <v>5541.666666666667</v>
      </c>
      <c r="E112" s="3">
        <f t="shared" si="4"/>
        <v>47208</v>
      </c>
      <c r="F112" s="3">
        <f t="shared" si="6"/>
        <v>5500000.0000000019</v>
      </c>
    </row>
    <row r="113" spans="2:6" ht="18">
      <c r="B113" s="1">
        <v>109</v>
      </c>
      <c r="C113" s="3">
        <f>IF(B113&gt;元金均等方式!$C$4,0,(-(-元金均等方式!$C$5/元金均等方式!$C$4)))</f>
        <v>41666.666666666664</v>
      </c>
      <c r="D113" s="3">
        <f>IF(B113&gt;元金均等方式!$C$4,0,(ISPMT(元金均等方式!$D$3/12,Work!B113-1,元金均等方式!$C$4,-元金均等方式!$C$5)))</f>
        <v>5500</v>
      </c>
      <c r="E113" s="3">
        <f t="shared" si="4"/>
        <v>47166</v>
      </c>
      <c r="F113" s="3">
        <f t="shared" si="6"/>
        <v>5458333.3333333349</v>
      </c>
    </row>
    <row r="114" spans="2:6" ht="18">
      <c r="B114" s="1">
        <v>110</v>
      </c>
      <c r="C114" s="3">
        <f>IF(B114&gt;元金均等方式!$C$4,0,(-(-元金均等方式!$C$5/元金均等方式!$C$4)))</f>
        <v>41666.666666666664</v>
      </c>
      <c r="D114" s="3">
        <f>IF(B114&gt;元金均等方式!$C$4,0,(ISPMT(元金均等方式!$D$3/12,Work!B114-1,元金均等方式!$C$4,-元金均等方式!$C$5)))</f>
        <v>5458.333333333333</v>
      </c>
      <c r="E114" s="3">
        <f t="shared" si="4"/>
        <v>47125</v>
      </c>
      <c r="F114" s="3">
        <f t="shared" si="6"/>
        <v>5416666.6666666679</v>
      </c>
    </row>
    <row r="115" spans="2:6" ht="18">
      <c r="B115" s="1">
        <v>111</v>
      </c>
      <c r="C115" s="3">
        <f>IF(B115&gt;元金均等方式!$C$4,0,(-(-元金均等方式!$C$5/元金均等方式!$C$4)))</f>
        <v>41666.666666666664</v>
      </c>
      <c r="D115" s="3">
        <f>IF(B115&gt;元金均等方式!$C$4,0,(ISPMT(元金均等方式!$D$3/12,Work!B115-1,元金均等方式!$C$4,-元金均等方式!$C$5)))</f>
        <v>5416.666666666667</v>
      </c>
      <c r="E115" s="3">
        <f t="shared" si="4"/>
        <v>47083</v>
      </c>
      <c r="F115" s="3">
        <f t="shared" si="6"/>
        <v>5375000.0000000009</v>
      </c>
    </row>
    <row r="116" spans="2:6" ht="18">
      <c r="B116" s="1">
        <v>112</v>
      </c>
      <c r="C116" s="3">
        <f>IF(B116&gt;元金均等方式!$C$4,0,(-(-元金均等方式!$C$5/元金均等方式!$C$4)))</f>
        <v>41666.666666666664</v>
      </c>
      <c r="D116" s="3">
        <f>IF(B116&gt;元金均等方式!$C$4,0,(ISPMT(元金均等方式!$D$3/12,Work!B116-1,元金均等方式!$C$4,-元金均等方式!$C$5)))</f>
        <v>5375</v>
      </c>
      <c r="E116" s="3">
        <f t="shared" si="4"/>
        <v>47041</v>
      </c>
      <c r="F116" s="3">
        <f t="shared" si="6"/>
        <v>5333333.333333334</v>
      </c>
    </row>
    <row r="117" spans="2:6" ht="18">
      <c r="B117" s="1">
        <v>113</v>
      </c>
      <c r="C117" s="3">
        <f>IF(B117&gt;元金均等方式!$C$4,0,(-(-元金均等方式!$C$5/元金均等方式!$C$4)))</f>
        <v>41666.666666666664</v>
      </c>
      <c r="D117" s="3">
        <f>IF(B117&gt;元金均等方式!$C$4,0,(ISPMT(元金均等方式!$D$3/12,Work!B117-1,元金均等方式!$C$4,-元金均等方式!$C$5)))</f>
        <v>5333.333333333333</v>
      </c>
      <c r="E117" s="3">
        <f t="shared" si="4"/>
        <v>47000</v>
      </c>
      <c r="F117" s="3">
        <f t="shared" si="6"/>
        <v>5291666.666666667</v>
      </c>
    </row>
    <row r="118" spans="2:6" ht="18">
      <c r="B118" s="1">
        <v>114</v>
      </c>
      <c r="C118" s="3">
        <f>IF(B118&gt;元金均等方式!$C$4,0,(-(-元金均等方式!$C$5/元金均等方式!$C$4)))</f>
        <v>41666.666666666664</v>
      </c>
      <c r="D118" s="3">
        <f>IF(B118&gt;元金均等方式!$C$4,0,(ISPMT(元金均等方式!$D$3/12,Work!B118-1,元金均等方式!$C$4,-元金均等方式!$C$5)))</f>
        <v>5291.666666666667</v>
      </c>
      <c r="E118" s="3">
        <f t="shared" si="4"/>
        <v>46958</v>
      </c>
      <c r="F118" s="3">
        <f t="shared" si="6"/>
        <v>5250000</v>
      </c>
    </row>
    <row r="119" spans="2:6" ht="18">
      <c r="B119" s="1">
        <v>115</v>
      </c>
      <c r="C119" s="3">
        <f>IF(B119&gt;元金均等方式!$C$4,0,(-(-元金均等方式!$C$5/元金均等方式!$C$4)))</f>
        <v>41666.666666666664</v>
      </c>
      <c r="D119" s="3">
        <f>IF(B119&gt;元金均等方式!$C$4,0,(ISPMT(元金均等方式!$D$3/12,Work!B119-1,元金均等方式!$C$4,-元金均等方式!$C$5)))</f>
        <v>5250</v>
      </c>
      <c r="E119" s="3">
        <f t="shared" si="4"/>
        <v>46916</v>
      </c>
      <c r="F119" s="3">
        <f t="shared" si="6"/>
        <v>5208333.333333333</v>
      </c>
    </row>
    <row r="120" spans="2:6" ht="18">
      <c r="B120" s="1">
        <v>116</v>
      </c>
      <c r="C120" s="3">
        <f>IF(B120&gt;元金均等方式!$C$4,0,(-(-元金均等方式!$C$5/元金均等方式!$C$4)))</f>
        <v>41666.666666666664</v>
      </c>
      <c r="D120" s="3">
        <f>IF(B120&gt;元金均等方式!$C$4,0,(ISPMT(元金均等方式!$D$3/12,Work!B120-1,元金均等方式!$C$4,-元金均等方式!$C$5)))</f>
        <v>5208.333333333333</v>
      </c>
      <c r="E120" s="3">
        <f t="shared" si="4"/>
        <v>46875</v>
      </c>
      <c r="F120" s="3">
        <f t="shared" si="6"/>
        <v>5166666.666666666</v>
      </c>
    </row>
    <row r="121" spans="2:6" ht="18">
      <c r="B121" s="1">
        <v>117</v>
      </c>
      <c r="C121" s="3">
        <f>IF(B121&gt;元金均等方式!$C$4,0,(-(-元金均等方式!$C$5/元金均等方式!$C$4)))</f>
        <v>41666.666666666664</v>
      </c>
      <c r="D121" s="3">
        <f>IF(B121&gt;元金均等方式!$C$4,0,(ISPMT(元金均等方式!$D$3/12,Work!B121-1,元金均等方式!$C$4,-元金均等方式!$C$5)))</f>
        <v>5166.666666666667</v>
      </c>
      <c r="E121" s="3">
        <f t="shared" si="4"/>
        <v>46833</v>
      </c>
      <c r="F121" s="3">
        <f t="shared" si="6"/>
        <v>5124999.9999999991</v>
      </c>
    </row>
    <row r="122" spans="2:6" ht="18">
      <c r="B122" s="1">
        <v>118</v>
      </c>
      <c r="C122" s="3">
        <f>IF(B122&gt;元金均等方式!$C$4,0,(-(-元金均等方式!$C$5/元金均等方式!$C$4)))</f>
        <v>41666.666666666664</v>
      </c>
      <c r="D122" s="3">
        <f>IF(B122&gt;元金均等方式!$C$4,0,(ISPMT(元金均等方式!$D$3/12,Work!B122-1,元金均等方式!$C$4,-元金均等方式!$C$5)))</f>
        <v>5125</v>
      </c>
      <c r="E122" s="3">
        <f t="shared" si="4"/>
        <v>46791</v>
      </c>
      <c r="F122" s="3">
        <f t="shared" si="6"/>
        <v>5083333.3333333321</v>
      </c>
    </row>
    <row r="123" spans="2:6" ht="18">
      <c r="B123" s="1">
        <v>119</v>
      </c>
      <c r="C123" s="3">
        <f>IF(B123&gt;元金均等方式!$C$4,0,(-(-元金均等方式!$C$5/元金均等方式!$C$4)))</f>
        <v>41666.666666666664</v>
      </c>
      <c r="D123" s="3">
        <f>IF(B123&gt;元金均等方式!$C$4,0,(ISPMT(元金均等方式!$D$3/12,Work!B123-1,元金均等方式!$C$4,-元金均等方式!$C$5)))</f>
        <v>5083.333333333333</v>
      </c>
      <c r="E123" s="3">
        <f t="shared" si="4"/>
        <v>46750</v>
      </c>
      <c r="F123" s="3">
        <f t="shared" si="6"/>
        <v>5041666.6666666651</v>
      </c>
    </row>
    <row r="124" spans="2:6" ht="18">
      <c r="B124" s="1">
        <v>120</v>
      </c>
      <c r="C124" s="3">
        <f>IF(B124&gt;元金均等方式!$C$4,0,(-(-元金均等方式!$C$5/元金均等方式!$C$4)))</f>
        <v>41666.666666666664</v>
      </c>
      <c r="D124" s="3">
        <f>IF(B124&gt;元金均等方式!$C$4,0,(ISPMT(元金均等方式!$D$3/12,Work!B124-1,元金均等方式!$C$4,-元金均等方式!$C$5)))</f>
        <v>5041.666666666667</v>
      </c>
      <c r="E124" s="3">
        <f t="shared" si="4"/>
        <v>46708</v>
      </c>
      <c r="F124" s="3">
        <f t="shared" si="6"/>
        <v>4999999.9999999981</v>
      </c>
    </row>
    <row r="125" spans="2:6" ht="18">
      <c r="B125" s="1">
        <v>121</v>
      </c>
      <c r="C125" s="3">
        <f>IF(B125&gt;元金均等方式!$C$4,0,(-(-元金均等方式!$C$5/元金均等方式!$C$4)))</f>
        <v>41666.666666666664</v>
      </c>
      <c r="D125" s="3">
        <f>IF(B125&gt;元金均等方式!$C$4,0,(ISPMT(元金均等方式!$D$3/12,Work!B125-1,元金均等方式!$C$4,-元金均等方式!$C$5)))</f>
        <v>5000</v>
      </c>
      <c r="E125" s="3">
        <f t="shared" si="4"/>
        <v>46666</v>
      </c>
      <c r="F125" s="3">
        <f t="shared" si="6"/>
        <v>4958333.3333333312</v>
      </c>
    </row>
    <row r="126" spans="2:6" ht="18">
      <c r="B126" s="1">
        <v>122</v>
      </c>
      <c r="C126" s="3">
        <f>IF(B126&gt;元金均等方式!$C$4,0,(-(-元金均等方式!$C$5/元金均等方式!$C$4)))</f>
        <v>41666.666666666664</v>
      </c>
      <c r="D126" s="3">
        <f>IF(B126&gt;元金均等方式!$C$4,0,(ISPMT(元金均等方式!$D$3/12,Work!B126-1,元金均等方式!$C$4,-元金均等方式!$C$5)))</f>
        <v>4958.333333333333</v>
      </c>
      <c r="E126" s="3">
        <f t="shared" si="4"/>
        <v>46625</v>
      </c>
      <c r="F126" s="3">
        <f t="shared" si="6"/>
        <v>4916666.6666666642</v>
      </c>
    </row>
    <row r="127" spans="2:6" ht="18">
      <c r="B127" s="1">
        <v>123</v>
      </c>
      <c r="C127" s="3">
        <f>IF(B127&gt;元金均等方式!$C$4,0,(-(-元金均等方式!$C$5/元金均等方式!$C$4)))</f>
        <v>41666.666666666664</v>
      </c>
      <c r="D127" s="3">
        <f>IF(B127&gt;元金均等方式!$C$4,0,(ISPMT(元金均等方式!$D$3/12,Work!B127-1,元金均等方式!$C$4,-元金均等方式!$C$5)))</f>
        <v>4916.666666666667</v>
      </c>
      <c r="E127" s="3">
        <f t="shared" si="4"/>
        <v>46583</v>
      </c>
      <c r="F127" s="3">
        <f t="shared" si="6"/>
        <v>4874999.9999999972</v>
      </c>
    </row>
    <row r="128" spans="2:6" ht="18">
      <c r="B128" s="1">
        <v>124</v>
      </c>
      <c r="C128" s="3">
        <f>IF(B128&gt;元金均等方式!$C$4,0,(-(-元金均等方式!$C$5/元金均等方式!$C$4)))</f>
        <v>41666.666666666664</v>
      </c>
      <c r="D128" s="3">
        <f>IF(B128&gt;元金均等方式!$C$4,0,(ISPMT(元金均等方式!$D$3/12,Work!B128-1,元金均等方式!$C$4,-元金均等方式!$C$5)))</f>
        <v>4875</v>
      </c>
      <c r="E128" s="3">
        <f t="shared" si="4"/>
        <v>46541</v>
      </c>
      <c r="F128" s="3">
        <f t="shared" si="6"/>
        <v>4833333.3333333302</v>
      </c>
    </row>
    <row r="129" spans="2:6" ht="18">
      <c r="B129" s="1">
        <v>125</v>
      </c>
      <c r="C129" s="3">
        <f>IF(B129&gt;元金均等方式!$C$4,0,(-(-元金均等方式!$C$5/元金均等方式!$C$4)))</f>
        <v>41666.666666666664</v>
      </c>
      <c r="D129" s="3">
        <f>IF(B129&gt;元金均等方式!$C$4,0,(ISPMT(元金均等方式!$D$3/12,Work!B129-1,元金均等方式!$C$4,-元金均等方式!$C$5)))</f>
        <v>4833.333333333333</v>
      </c>
      <c r="E129" s="3">
        <f t="shared" si="4"/>
        <v>46500</v>
      </c>
      <c r="F129" s="3">
        <f t="shared" si="6"/>
        <v>4791666.6666666633</v>
      </c>
    </row>
    <row r="130" spans="2:6" ht="18">
      <c r="B130" s="1">
        <v>126</v>
      </c>
      <c r="C130" s="3">
        <f>IF(B130&gt;元金均等方式!$C$4,0,(-(-元金均等方式!$C$5/元金均等方式!$C$4)))</f>
        <v>41666.666666666664</v>
      </c>
      <c r="D130" s="3">
        <f>IF(B130&gt;元金均等方式!$C$4,0,(ISPMT(元金均等方式!$D$3/12,Work!B130-1,元金均等方式!$C$4,-元金均等方式!$C$5)))</f>
        <v>4791.666666666667</v>
      </c>
      <c r="E130" s="3">
        <f t="shared" si="4"/>
        <v>46458</v>
      </c>
      <c r="F130" s="3">
        <f t="shared" si="6"/>
        <v>4749999.9999999963</v>
      </c>
    </row>
    <row r="131" spans="2:6" ht="18">
      <c r="B131" s="1">
        <v>127</v>
      </c>
      <c r="C131" s="3">
        <f>IF(B131&gt;元金均等方式!$C$4,0,(-(-元金均等方式!$C$5/元金均等方式!$C$4)))</f>
        <v>41666.666666666664</v>
      </c>
      <c r="D131" s="3">
        <f>IF(B131&gt;元金均等方式!$C$4,0,(ISPMT(元金均等方式!$D$3/12,Work!B131-1,元金均等方式!$C$4,-元金均等方式!$C$5)))</f>
        <v>4750</v>
      </c>
      <c r="E131" s="3">
        <f t="shared" si="4"/>
        <v>46416</v>
      </c>
      <c r="F131" s="3">
        <f t="shared" si="6"/>
        <v>4708333.3333333293</v>
      </c>
    </row>
    <row r="132" spans="2:6" ht="18">
      <c r="B132" s="1">
        <v>128</v>
      </c>
      <c r="C132" s="3">
        <f>IF(B132&gt;元金均等方式!$C$4,0,(-(-元金均等方式!$C$5/元金均等方式!$C$4)))</f>
        <v>41666.666666666664</v>
      </c>
      <c r="D132" s="3">
        <f>IF(B132&gt;元金均等方式!$C$4,0,(ISPMT(元金均等方式!$D$3/12,Work!B132-1,元金均等方式!$C$4,-元金均等方式!$C$5)))</f>
        <v>4708.333333333333</v>
      </c>
      <c r="E132" s="3">
        <f t="shared" si="4"/>
        <v>46375</v>
      </c>
      <c r="F132" s="3">
        <f t="shared" si="6"/>
        <v>4666666.6666666623</v>
      </c>
    </row>
    <row r="133" spans="2:6" ht="18">
      <c r="B133" s="1">
        <v>129</v>
      </c>
      <c r="C133" s="3">
        <f>IF(B133&gt;元金均等方式!$C$4,0,(-(-元金均等方式!$C$5/元金均等方式!$C$4)))</f>
        <v>41666.666666666664</v>
      </c>
      <c r="D133" s="3">
        <f>IF(B133&gt;元金均等方式!$C$4,0,(ISPMT(元金均等方式!$D$3/12,Work!B133-1,元金均等方式!$C$4,-元金均等方式!$C$5)))</f>
        <v>4666.666666666667</v>
      </c>
      <c r="E133" s="3">
        <f t="shared" ref="E133:E196" si="8">IF(ROUNDDOWN(C133+D133,0)&gt;F132,F132,ROUNDDOWN(C133+D133,0))</f>
        <v>46333</v>
      </c>
      <c r="F133" s="3">
        <f t="shared" si="6"/>
        <v>4624999.9999999953</v>
      </c>
    </row>
    <row r="134" spans="2:6" ht="18">
      <c r="B134" s="1">
        <v>130</v>
      </c>
      <c r="C134" s="3">
        <f>IF(B134&gt;元金均等方式!$C$4,0,(-(-元金均等方式!$C$5/元金均等方式!$C$4)))</f>
        <v>41666.666666666664</v>
      </c>
      <c r="D134" s="3">
        <f>IF(B134&gt;元金均等方式!$C$4,0,(ISPMT(元金均等方式!$D$3/12,Work!B134-1,元金均等方式!$C$4,-元金均等方式!$C$5)))</f>
        <v>4625</v>
      </c>
      <c r="E134" s="3">
        <f t="shared" si="8"/>
        <v>46291</v>
      </c>
      <c r="F134" s="3">
        <f t="shared" ref="F134:F197" si="9">F133-C134</f>
        <v>4583333.3333333284</v>
      </c>
    </row>
    <row r="135" spans="2:6" ht="18">
      <c r="B135" s="1">
        <v>131</v>
      </c>
      <c r="C135" s="3">
        <f>IF(B135&gt;元金均等方式!$C$4,0,(-(-元金均等方式!$C$5/元金均等方式!$C$4)))</f>
        <v>41666.666666666664</v>
      </c>
      <c r="D135" s="3">
        <f>IF(B135&gt;元金均等方式!$C$4,0,(ISPMT(元金均等方式!$D$3/12,Work!B135-1,元金均等方式!$C$4,-元金均等方式!$C$5)))</f>
        <v>4583.333333333333</v>
      </c>
      <c r="E135" s="3">
        <f t="shared" si="8"/>
        <v>46250</v>
      </c>
      <c r="F135" s="3">
        <f t="shared" si="9"/>
        <v>4541666.6666666614</v>
      </c>
    </row>
    <row r="136" spans="2:6" ht="18">
      <c r="B136" s="1">
        <v>132</v>
      </c>
      <c r="C136" s="3">
        <f>IF(B136&gt;元金均等方式!$C$4,0,(-(-元金均等方式!$C$5/元金均等方式!$C$4)))</f>
        <v>41666.666666666664</v>
      </c>
      <c r="D136" s="3">
        <f>IF(B136&gt;元金均等方式!$C$4,0,(ISPMT(元金均等方式!$D$3/12,Work!B136-1,元金均等方式!$C$4,-元金均等方式!$C$5)))</f>
        <v>4541.666666666667</v>
      </c>
      <c r="E136" s="3">
        <f t="shared" si="8"/>
        <v>46208</v>
      </c>
      <c r="F136" s="3">
        <f t="shared" si="9"/>
        <v>4499999.9999999944</v>
      </c>
    </row>
    <row r="137" spans="2:6" ht="18">
      <c r="B137" s="1">
        <v>133</v>
      </c>
      <c r="C137" s="3">
        <f>IF(B137&gt;元金均等方式!$C$4,0,(-(-元金均等方式!$C$5/元金均等方式!$C$4)))</f>
        <v>41666.666666666664</v>
      </c>
      <c r="D137" s="3">
        <f>IF(B137&gt;元金均等方式!$C$4,0,(ISPMT(元金均等方式!$D$3/12,Work!B137-1,元金均等方式!$C$4,-元金均等方式!$C$5)))</f>
        <v>4500</v>
      </c>
      <c r="E137" s="3">
        <f t="shared" si="8"/>
        <v>46166</v>
      </c>
      <c r="F137" s="3">
        <f t="shared" si="9"/>
        <v>4458333.3333333274</v>
      </c>
    </row>
    <row r="138" spans="2:6" ht="18">
      <c r="B138" s="1">
        <v>134</v>
      </c>
      <c r="C138" s="3">
        <f>IF(B138&gt;元金均等方式!$C$4,0,(-(-元金均等方式!$C$5/元金均等方式!$C$4)))</f>
        <v>41666.666666666664</v>
      </c>
      <c r="D138" s="3">
        <f>IF(B138&gt;元金均等方式!$C$4,0,(ISPMT(元金均等方式!$D$3/12,Work!B138-1,元金均等方式!$C$4,-元金均等方式!$C$5)))</f>
        <v>4458.333333333333</v>
      </c>
      <c r="E138" s="3">
        <f t="shared" si="8"/>
        <v>46125</v>
      </c>
      <c r="F138" s="3">
        <f t="shared" si="9"/>
        <v>4416666.6666666605</v>
      </c>
    </row>
    <row r="139" spans="2:6" ht="18">
      <c r="B139" s="1">
        <v>135</v>
      </c>
      <c r="C139" s="3">
        <f>IF(B139&gt;元金均等方式!$C$4,0,(-(-元金均等方式!$C$5/元金均等方式!$C$4)))</f>
        <v>41666.666666666664</v>
      </c>
      <c r="D139" s="3">
        <f>IF(B139&gt;元金均等方式!$C$4,0,(ISPMT(元金均等方式!$D$3/12,Work!B139-1,元金均等方式!$C$4,-元金均等方式!$C$5)))</f>
        <v>4416.666666666667</v>
      </c>
      <c r="E139" s="3">
        <f t="shared" si="8"/>
        <v>46083</v>
      </c>
      <c r="F139" s="3">
        <f t="shared" si="9"/>
        <v>4374999.9999999935</v>
      </c>
    </row>
    <row r="140" spans="2:6" ht="18">
      <c r="B140" s="1">
        <v>136</v>
      </c>
      <c r="C140" s="3">
        <f>IF(B140&gt;元金均等方式!$C$4,0,(-(-元金均等方式!$C$5/元金均等方式!$C$4)))</f>
        <v>41666.666666666664</v>
      </c>
      <c r="D140" s="3">
        <f>IF(B140&gt;元金均等方式!$C$4,0,(ISPMT(元金均等方式!$D$3/12,Work!B140-1,元金均等方式!$C$4,-元金均等方式!$C$5)))</f>
        <v>4375</v>
      </c>
      <c r="E140" s="3">
        <f t="shared" si="8"/>
        <v>46041</v>
      </c>
      <c r="F140" s="3">
        <f t="shared" si="9"/>
        <v>4333333.3333333265</v>
      </c>
    </row>
    <row r="141" spans="2:6" ht="18">
      <c r="B141" s="1">
        <v>137</v>
      </c>
      <c r="C141" s="3">
        <f>IF(B141&gt;元金均等方式!$C$4,0,(-(-元金均等方式!$C$5/元金均等方式!$C$4)))</f>
        <v>41666.666666666664</v>
      </c>
      <c r="D141" s="3">
        <f>IF(B141&gt;元金均等方式!$C$4,0,(ISPMT(元金均等方式!$D$3/12,Work!B141-1,元金均等方式!$C$4,-元金均等方式!$C$5)))</f>
        <v>4333.333333333333</v>
      </c>
      <c r="E141" s="3">
        <f t="shared" si="8"/>
        <v>46000</v>
      </c>
      <c r="F141" s="3">
        <f t="shared" si="9"/>
        <v>4291666.6666666595</v>
      </c>
    </row>
    <row r="142" spans="2:6" ht="18">
      <c r="B142" s="1">
        <v>138</v>
      </c>
      <c r="C142" s="3">
        <f>IF(B142&gt;元金均等方式!$C$4,0,(-(-元金均等方式!$C$5/元金均等方式!$C$4)))</f>
        <v>41666.666666666664</v>
      </c>
      <c r="D142" s="3">
        <f>IF(B142&gt;元金均等方式!$C$4,0,(ISPMT(元金均等方式!$D$3/12,Work!B142-1,元金均等方式!$C$4,-元金均等方式!$C$5)))</f>
        <v>4291.666666666667</v>
      </c>
      <c r="E142" s="3">
        <f t="shared" si="8"/>
        <v>45958</v>
      </c>
      <c r="F142" s="3">
        <f t="shared" si="9"/>
        <v>4249999.9999999925</v>
      </c>
    </row>
    <row r="143" spans="2:6" ht="18">
      <c r="B143" s="1">
        <v>139</v>
      </c>
      <c r="C143" s="3">
        <f>IF(B143&gt;元金均等方式!$C$4,0,(-(-元金均等方式!$C$5/元金均等方式!$C$4)))</f>
        <v>41666.666666666664</v>
      </c>
      <c r="D143" s="3">
        <f>IF(B143&gt;元金均等方式!$C$4,0,(ISPMT(元金均等方式!$D$3/12,Work!B143-1,元金均等方式!$C$4,-元金均等方式!$C$5)))</f>
        <v>4250</v>
      </c>
      <c r="E143" s="3">
        <f t="shared" si="8"/>
        <v>45916</v>
      </c>
      <c r="F143" s="3">
        <f t="shared" si="9"/>
        <v>4208333.3333333256</v>
      </c>
    </row>
    <row r="144" spans="2:6" ht="18">
      <c r="B144" s="1">
        <v>140</v>
      </c>
      <c r="C144" s="3">
        <f>IF(B144&gt;元金均等方式!$C$4,0,(-(-元金均等方式!$C$5/元金均等方式!$C$4)))</f>
        <v>41666.666666666664</v>
      </c>
      <c r="D144" s="3">
        <f>IF(B144&gt;元金均等方式!$C$4,0,(ISPMT(元金均等方式!$D$3/12,Work!B144-1,元金均等方式!$C$4,-元金均等方式!$C$5)))</f>
        <v>4208.333333333333</v>
      </c>
      <c r="E144" s="3">
        <f t="shared" si="8"/>
        <v>45875</v>
      </c>
      <c r="F144" s="3">
        <f t="shared" si="9"/>
        <v>4166666.6666666591</v>
      </c>
    </row>
    <row r="145" spans="2:6" ht="18">
      <c r="B145" s="1">
        <v>141</v>
      </c>
      <c r="C145" s="3">
        <f>IF(B145&gt;元金均等方式!$C$4,0,(-(-元金均等方式!$C$5/元金均等方式!$C$4)))</f>
        <v>41666.666666666664</v>
      </c>
      <c r="D145" s="3">
        <f>IF(B145&gt;元金均等方式!$C$4,0,(ISPMT(元金均等方式!$D$3/12,Work!B145-1,元金均等方式!$C$4,-元金均等方式!$C$5)))</f>
        <v>4166.666666666667</v>
      </c>
      <c r="E145" s="3">
        <f t="shared" si="8"/>
        <v>45833</v>
      </c>
      <c r="F145" s="3">
        <f t="shared" si="9"/>
        <v>4124999.9999999925</v>
      </c>
    </row>
    <row r="146" spans="2:6" ht="18">
      <c r="B146" s="1">
        <v>142</v>
      </c>
      <c r="C146" s="3">
        <f>IF(B146&gt;元金均等方式!$C$4,0,(-(-元金均等方式!$C$5/元金均等方式!$C$4)))</f>
        <v>41666.666666666664</v>
      </c>
      <c r="D146" s="3">
        <f>IF(B146&gt;元金均等方式!$C$4,0,(ISPMT(元金均等方式!$D$3/12,Work!B146-1,元金均等方式!$C$4,-元金均等方式!$C$5)))</f>
        <v>4125</v>
      </c>
      <c r="E146" s="3">
        <f t="shared" si="8"/>
        <v>45791</v>
      </c>
      <c r="F146" s="3">
        <f t="shared" si="9"/>
        <v>4083333.333333326</v>
      </c>
    </row>
    <row r="147" spans="2:6" ht="18">
      <c r="B147" s="1">
        <v>143</v>
      </c>
      <c r="C147" s="3">
        <f>IF(B147&gt;元金均等方式!$C$4,0,(-(-元金均等方式!$C$5/元金均等方式!$C$4)))</f>
        <v>41666.666666666664</v>
      </c>
      <c r="D147" s="3">
        <f>IF(B147&gt;元金均等方式!$C$4,0,(ISPMT(元金均等方式!$D$3/12,Work!B147-1,元金均等方式!$C$4,-元金均等方式!$C$5)))</f>
        <v>4083.3333333333335</v>
      </c>
      <c r="E147" s="3">
        <f t="shared" si="8"/>
        <v>45750</v>
      </c>
      <c r="F147" s="3">
        <f t="shared" si="9"/>
        <v>4041666.6666666595</v>
      </c>
    </row>
    <row r="148" spans="2:6" ht="18">
      <c r="B148" s="1">
        <v>144</v>
      </c>
      <c r="C148" s="3">
        <f>IF(B148&gt;元金均等方式!$C$4,0,(-(-元金均等方式!$C$5/元金均等方式!$C$4)))</f>
        <v>41666.666666666664</v>
      </c>
      <c r="D148" s="3">
        <f>IF(B148&gt;元金均等方式!$C$4,0,(ISPMT(元金均等方式!$D$3/12,Work!B148-1,元金均等方式!$C$4,-元金均等方式!$C$5)))</f>
        <v>4041.6666666666665</v>
      </c>
      <c r="E148" s="3">
        <f t="shared" si="8"/>
        <v>45708</v>
      </c>
      <c r="F148" s="3">
        <f t="shared" si="9"/>
        <v>3999999.999999993</v>
      </c>
    </row>
    <row r="149" spans="2:6" ht="18">
      <c r="B149" s="1">
        <v>145</v>
      </c>
      <c r="C149" s="3">
        <f>IF(B149&gt;元金均等方式!$C$4,0,(-(-元金均等方式!$C$5/元金均等方式!$C$4)))</f>
        <v>41666.666666666664</v>
      </c>
      <c r="D149" s="3">
        <f>IF(B149&gt;元金均等方式!$C$4,0,(ISPMT(元金均等方式!$D$3/12,Work!B149-1,元金均等方式!$C$4,-元金均等方式!$C$5)))</f>
        <v>4000</v>
      </c>
      <c r="E149" s="3">
        <f t="shared" si="8"/>
        <v>45666</v>
      </c>
      <c r="F149" s="3">
        <f t="shared" si="9"/>
        <v>3958333.3333333265</v>
      </c>
    </row>
    <row r="150" spans="2:6" ht="18">
      <c r="B150" s="1">
        <v>146</v>
      </c>
      <c r="C150" s="3">
        <f>IF(B150&gt;元金均等方式!$C$4,0,(-(-元金均等方式!$C$5/元金均等方式!$C$4)))</f>
        <v>41666.666666666664</v>
      </c>
      <c r="D150" s="3">
        <f>IF(B150&gt;元金均等方式!$C$4,0,(ISPMT(元金均等方式!$D$3/12,Work!B150-1,元金均等方式!$C$4,-元金均等方式!$C$5)))</f>
        <v>3958.3333333333335</v>
      </c>
      <c r="E150" s="3">
        <f t="shared" si="8"/>
        <v>45625</v>
      </c>
      <c r="F150" s="3">
        <f t="shared" si="9"/>
        <v>3916666.66666666</v>
      </c>
    </row>
    <row r="151" spans="2:6" ht="18">
      <c r="B151" s="1">
        <v>147</v>
      </c>
      <c r="C151" s="3">
        <f>IF(B151&gt;元金均等方式!$C$4,0,(-(-元金均等方式!$C$5/元金均等方式!$C$4)))</f>
        <v>41666.666666666664</v>
      </c>
      <c r="D151" s="3">
        <f>IF(B151&gt;元金均等方式!$C$4,0,(ISPMT(元金均等方式!$D$3/12,Work!B151-1,元金均等方式!$C$4,-元金均等方式!$C$5)))</f>
        <v>3916.6666666666665</v>
      </c>
      <c r="E151" s="3">
        <f t="shared" si="8"/>
        <v>45583</v>
      </c>
      <c r="F151" s="3">
        <f t="shared" si="9"/>
        <v>3874999.9999999935</v>
      </c>
    </row>
    <row r="152" spans="2:6" ht="18">
      <c r="B152" s="1">
        <v>148</v>
      </c>
      <c r="C152" s="3">
        <f>IF(B152&gt;元金均等方式!$C$4,0,(-(-元金均等方式!$C$5/元金均等方式!$C$4)))</f>
        <v>41666.666666666664</v>
      </c>
      <c r="D152" s="3">
        <f>IF(B152&gt;元金均等方式!$C$4,0,(ISPMT(元金均等方式!$D$3/12,Work!B152-1,元金均等方式!$C$4,-元金均等方式!$C$5)))</f>
        <v>3875</v>
      </c>
      <c r="E152" s="3">
        <f t="shared" si="8"/>
        <v>45541</v>
      </c>
      <c r="F152" s="3">
        <f t="shared" si="9"/>
        <v>3833333.333333327</v>
      </c>
    </row>
    <row r="153" spans="2:6" ht="18">
      <c r="B153" s="1">
        <v>149</v>
      </c>
      <c r="C153" s="3">
        <f>IF(B153&gt;元金均等方式!$C$4,0,(-(-元金均等方式!$C$5/元金均等方式!$C$4)))</f>
        <v>41666.666666666664</v>
      </c>
      <c r="D153" s="3">
        <f>IF(B153&gt;元金均等方式!$C$4,0,(ISPMT(元金均等方式!$D$3/12,Work!B153-1,元金均等方式!$C$4,-元金均等方式!$C$5)))</f>
        <v>3833.3333333333335</v>
      </c>
      <c r="E153" s="3">
        <f t="shared" si="8"/>
        <v>45500</v>
      </c>
      <c r="F153" s="3">
        <f t="shared" si="9"/>
        <v>3791666.6666666605</v>
      </c>
    </row>
    <row r="154" spans="2:6" ht="18">
      <c r="B154" s="1">
        <v>150</v>
      </c>
      <c r="C154" s="3">
        <f>IF(B154&gt;元金均等方式!$C$4,0,(-(-元金均等方式!$C$5/元金均等方式!$C$4)))</f>
        <v>41666.666666666664</v>
      </c>
      <c r="D154" s="3">
        <f>IF(B154&gt;元金均等方式!$C$4,0,(ISPMT(元金均等方式!$D$3/12,Work!B154-1,元金均等方式!$C$4,-元金均等方式!$C$5)))</f>
        <v>3791.6666666666665</v>
      </c>
      <c r="E154" s="3">
        <f t="shared" si="8"/>
        <v>45458</v>
      </c>
      <c r="F154" s="3">
        <f t="shared" si="9"/>
        <v>3749999.9999999939</v>
      </c>
    </row>
    <row r="155" spans="2:6" ht="18">
      <c r="B155" s="1">
        <v>151</v>
      </c>
      <c r="C155" s="3">
        <f>IF(B155&gt;元金均等方式!$C$4,0,(-(-元金均等方式!$C$5/元金均等方式!$C$4)))</f>
        <v>41666.666666666664</v>
      </c>
      <c r="D155" s="3">
        <f>IF(B155&gt;元金均等方式!$C$4,0,(ISPMT(元金均等方式!$D$3/12,Work!B155-1,元金均等方式!$C$4,-元金均等方式!$C$5)))</f>
        <v>3750</v>
      </c>
      <c r="E155" s="3">
        <f t="shared" si="8"/>
        <v>45416</v>
      </c>
      <c r="F155" s="3">
        <f t="shared" si="9"/>
        <v>3708333.3333333274</v>
      </c>
    </row>
    <row r="156" spans="2:6" ht="18">
      <c r="B156" s="1">
        <v>152</v>
      </c>
      <c r="C156" s="3">
        <f>IF(B156&gt;元金均等方式!$C$4,0,(-(-元金均等方式!$C$5/元金均等方式!$C$4)))</f>
        <v>41666.666666666664</v>
      </c>
      <c r="D156" s="3">
        <f>IF(B156&gt;元金均等方式!$C$4,0,(ISPMT(元金均等方式!$D$3/12,Work!B156-1,元金均等方式!$C$4,-元金均等方式!$C$5)))</f>
        <v>3708.3333333333335</v>
      </c>
      <c r="E156" s="3">
        <f t="shared" si="8"/>
        <v>45375</v>
      </c>
      <c r="F156" s="3">
        <f t="shared" si="9"/>
        <v>3666666.6666666609</v>
      </c>
    </row>
    <row r="157" spans="2:6" ht="18">
      <c r="B157" s="1">
        <v>153</v>
      </c>
      <c r="C157" s="3">
        <f>IF(B157&gt;元金均等方式!$C$4,0,(-(-元金均等方式!$C$5/元金均等方式!$C$4)))</f>
        <v>41666.666666666664</v>
      </c>
      <c r="D157" s="3">
        <f>IF(B157&gt;元金均等方式!$C$4,0,(ISPMT(元金均等方式!$D$3/12,Work!B157-1,元金均等方式!$C$4,-元金均等方式!$C$5)))</f>
        <v>3666.6666666666665</v>
      </c>
      <c r="E157" s="3">
        <f t="shared" si="8"/>
        <v>45333</v>
      </c>
      <c r="F157" s="3">
        <f t="shared" si="9"/>
        <v>3624999.9999999944</v>
      </c>
    </row>
    <row r="158" spans="2:6" ht="18">
      <c r="B158" s="1">
        <v>154</v>
      </c>
      <c r="C158" s="3">
        <f>IF(B158&gt;元金均等方式!$C$4,0,(-(-元金均等方式!$C$5/元金均等方式!$C$4)))</f>
        <v>41666.666666666664</v>
      </c>
      <c r="D158" s="3">
        <f>IF(B158&gt;元金均等方式!$C$4,0,(ISPMT(元金均等方式!$D$3/12,Work!B158-1,元金均等方式!$C$4,-元金均等方式!$C$5)))</f>
        <v>3625</v>
      </c>
      <c r="E158" s="3">
        <f t="shared" si="8"/>
        <v>45291</v>
      </c>
      <c r="F158" s="3">
        <f t="shared" si="9"/>
        <v>3583333.3333333279</v>
      </c>
    </row>
    <row r="159" spans="2:6" ht="18">
      <c r="B159" s="1">
        <v>155</v>
      </c>
      <c r="C159" s="3">
        <f>IF(B159&gt;元金均等方式!$C$4,0,(-(-元金均等方式!$C$5/元金均等方式!$C$4)))</f>
        <v>41666.666666666664</v>
      </c>
      <c r="D159" s="3">
        <f>IF(B159&gt;元金均等方式!$C$4,0,(ISPMT(元金均等方式!$D$3/12,Work!B159-1,元金均等方式!$C$4,-元金均等方式!$C$5)))</f>
        <v>3583.3333333333335</v>
      </c>
      <c r="E159" s="3">
        <f t="shared" si="8"/>
        <v>45250</v>
      </c>
      <c r="F159" s="3">
        <f t="shared" si="9"/>
        <v>3541666.6666666614</v>
      </c>
    </row>
    <row r="160" spans="2:6" ht="18">
      <c r="B160" s="1">
        <v>156</v>
      </c>
      <c r="C160" s="3">
        <f>IF(B160&gt;元金均等方式!$C$4,0,(-(-元金均等方式!$C$5/元金均等方式!$C$4)))</f>
        <v>41666.666666666664</v>
      </c>
      <c r="D160" s="3">
        <f>IF(B160&gt;元金均等方式!$C$4,0,(ISPMT(元金均等方式!$D$3/12,Work!B160-1,元金均等方式!$C$4,-元金均等方式!$C$5)))</f>
        <v>3541.6666666666665</v>
      </c>
      <c r="E160" s="3">
        <f t="shared" si="8"/>
        <v>45208</v>
      </c>
      <c r="F160" s="3">
        <f t="shared" si="9"/>
        <v>3499999.9999999949</v>
      </c>
    </row>
    <row r="161" spans="2:6" ht="18">
      <c r="B161" s="1">
        <v>157</v>
      </c>
      <c r="C161" s="3">
        <f>IF(B161&gt;元金均等方式!$C$4,0,(-(-元金均等方式!$C$5/元金均等方式!$C$4)))</f>
        <v>41666.666666666664</v>
      </c>
      <c r="D161" s="3">
        <f>IF(B161&gt;元金均等方式!$C$4,0,(ISPMT(元金均等方式!$D$3/12,Work!B161-1,元金均等方式!$C$4,-元金均等方式!$C$5)))</f>
        <v>3500</v>
      </c>
      <c r="E161" s="3">
        <f t="shared" si="8"/>
        <v>45166</v>
      </c>
      <c r="F161" s="3">
        <f t="shared" si="9"/>
        <v>3458333.3333333284</v>
      </c>
    </row>
    <row r="162" spans="2:6" ht="18">
      <c r="B162" s="1">
        <v>158</v>
      </c>
      <c r="C162" s="3">
        <f>IF(B162&gt;元金均等方式!$C$4,0,(-(-元金均等方式!$C$5/元金均等方式!$C$4)))</f>
        <v>41666.666666666664</v>
      </c>
      <c r="D162" s="3">
        <f>IF(B162&gt;元金均等方式!$C$4,0,(ISPMT(元金均等方式!$D$3/12,Work!B162-1,元金均等方式!$C$4,-元金均等方式!$C$5)))</f>
        <v>3458.3333333333335</v>
      </c>
      <c r="E162" s="3">
        <f t="shared" si="8"/>
        <v>45125</v>
      </c>
      <c r="F162" s="3">
        <f t="shared" si="9"/>
        <v>3416666.6666666619</v>
      </c>
    </row>
    <row r="163" spans="2:6" ht="18">
      <c r="B163" s="1">
        <v>159</v>
      </c>
      <c r="C163" s="3">
        <f>IF(B163&gt;元金均等方式!$C$4,0,(-(-元金均等方式!$C$5/元金均等方式!$C$4)))</f>
        <v>41666.666666666664</v>
      </c>
      <c r="D163" s="3">
        <f>IF(B163&gt;元金均等方式!$C$4,0,(ISPMT(元金均等方式!$D$3/12,Work!B163-1,元金均等方式!$C$4,-元金均等方式!$C$5)))</f>
        <v>3416.6666666666665</v>
      </c>
      <c r="E163" s="3">
        <f t="shared" si="8"/>
        <v>45083</v>
      </c>
      <c r="F163" s="3">
        <f t="shared" si="9"/>
        <v>3374999.9999999953</v>
      </c>
    </row>
    <row r="164" spans="2:6" ht="18">
      <c r="B164" s="1">
        <v>160</v>
      </c>
      <c r="C164" s="3">
        <f>IF(B164&gt;元金均等方式!$C$4,0,(-(-元金均等方式!$C$5/元金均等方式!$C$4)))</f>
        <v>41666.666666666664</v>
      </c>
      <c r="D164" s="3">
        <f>IF(B164&gt;元金均等方式!$C$4,0,(ISPMT(元金均等方式!$D$3/12,Work!B164-1,元金均等方式!$C$4,-元金均等方式!$C$5)))</f>
        <v>3375</v>
      </c>
      <c r="E164" s="3">
        <f t="shared" si="8"/>
        <v>45041</v>
      </c>
      <c r="F164" s="3">
        <f t="shared" si="9"/>
        <v>3333333.3333333288</v>
      </c>
    </row>
    <row r="165" spans="2:6" ht="18">
      <c r="B165" s="1">
        <v>161</v>
      </c>
      <c r="C165" s="3">
        <f>IF(B165&gt;元金均等方式!$C$4,0,(-(-元金均等方式!$C$5/元金均等方式!$C$4)))</f>
        <v>41666.666666666664</v>
      </c>
      <c r="D165" s="3">
        <f>IF(B165&gt;元金均等方式!$C$4,0,(ISPMT(元金均等方式!$D$3/12,Work!B165-1,元金均等方式!$C$4,-元金均等方式!$C$5)))</f>
        <v>3333.3333333333335</v>
      </c>
      <c r="E165" s="3">
        <f t="shared" si="8"/>
        <v>45000</v>
      </c>
      <c r="F165" s="3">
        <f t="shared" si="9"/>
        <v>3291666.6666666623</v>
      </c>
    </row>
    <row r="166" spans="2:6" ht="18">
      <c r="B166" s="1">
        <v>162</v>
      </c>
      <c r="C166" s="3">
        <f>IF(B166&gt;元金均等方式!$C$4,0,(-(-元金均等方式!$C$5/元金均等方式!$C$4)))</f>
        <v>41666.666666666664</v>
      </c>
      <c r="D166" s="3">
        <f>IF(B166&gt;元金均等方式!$C$4,0,(ISPMT(元金均等方式!$D$3/12,Work!B166-1,元金均等方式!$C$4,-元金均等方式!$C$5)))</f>
        <v>3291.6666666666665</v>
      </c>
      <c r="E166" s="3">
        <f t="shared" si="8"/>
        <v>44958</v>
      </c>
      <c r="F166" s="3">
        <f t="shared" si="9"/>
        <v>3249999.9999999958</v>
      </c>
    </row>
    <row r="167" spans="2:6" ht="18">
      <c r="B167" s="1">
        <v>163</v>
      </c>
      <c r="C167" s="3">
        <f>IF(B167&gt;元金均等方式!$C$4,0,(-(-元金均等方式!$C$5/元金均等方式!$C$4)))</f>
        <v>41666.666666666664</v>
      </c>
      <c r="D167" s="3">
        <f>IF(B167&gt;元金均等方式!$C$4,0,(ISPMT(元金均等方式!$D$3/12,Work!B167-1,元金均等方式!$C$4,-元金均等方式!$C$5)))</f>
        <v>3250</v>
      </c>
      <c r="E167" s="3">
        <f t="shared" si="8"/>
        <v>44916</v>
      </c>
      <c r="F167" s="3">
        <f t="shared" si="9"/>
        <v>3208333.3333333293</v>
      </c>
    </row>
    <row r="168" spans="2:6" ht="18">
      <c r="B168" s="1">
        <v>164</v>
      </c>
      <c r="C168" s="3">
        <f>IF(B168&gt;元金均等方式!$C$4,0,(-(-元金均等方式!$C$5/元金均等方式!$C$4)))</f>
        <v>41666.666666666664</v>
      </c>
      <c r="D168" s="3">
        <f>IF(B168&gt;元金均等方式!$C$4,0,(ISPMT(元金均等方式!$D$3/12,Work!B168-1,元金均等方式!$C$4,-元金均等方式!$C$5)))</f>
        <v>3208.3333333333335</v>
      </c>
      <c r="E168" s="3">
        <f t="shared" si="8"/>
        <v>44875</v>
      </c>
      <c r="F168" s="3">
        <f t="shared" si="9"/>
        <v>3166666.6666666628</v>
      </c>
    </row>
    <row r="169" spans="2:6" ht="18">
      <c r="B169" s="1">
        <v>165</v>
      </c>
      <c r="C169" s="3">
        <f>IF(B169&gt;元金均等方式!$C$4,0,(-(-元金均等方式!$C$5/元金均等方式!$C$4)))</f>
        <v>41666.666666666664</v>
      </c>
      <c r="D169" s="3">
        <f>IF(B169&gt;元金均等方式!$C$4,0,(ISPMT(元金均等方式!$D$3/12,Work!B169-1,元金均等方式!$C$4,-元金均等方式!$C$5)))</f>
        <v>3166.6666666666665</v>
      </c>
      <c r="E169" s="3">
        <f t="shared" si="8"/>
        <v>44833</v>
      </c>
      <c r="F169" s="3">
        <f t="shared" si="9"/>
        <v>3124999.9999999963</v>
      </c>
    </row>
    <row r="170" spans="2:6" ht="18">
      <c r="B170" s="1">
        <v>166</v>
      </c>
      <c r="C170" s="3">
        <f>IF(B170&gt;元金均等方式!$C$4,0,(-(-元金均等方式!$C$5/元金均等方式!$C$4)))</f>
        <v>41666.666666666664</v>
      </c>
      <c r="D170" s="3">
        <f>IF(B170&gt;元金均等方式!$C$4,0,(ISPMT(元金均等方式!$D$3/12,Work!B170-1,元金均等方式!$C$4,-元金均等方式!$C$5)))</f>
        <v>3125</v>
      </c>
      <c r="E170" s="3">
        <f t="shared" si="8"/>
        <v>44791</v>
      </c>
      <c r="F170" s="3">
        <f t="shared" si="9"/>
        <v>3083333.3333333298</v>
      </c>
    </row>
    <row r="171" spans="2:6" ht="18">
      <c r="B171" s="1">
        <v>167</v>
      </c>
      <c r="C171" s="3">
        <f>IF(B171&gt;元金均等方式!$C$4,0,(-(-元金均等方式!$C$5/元金均等方式!$C$4)))</f>
        <v>41666.666666666664</v>
      </c>
      <c r="D171" s="3">
        <f>IF(B171&gt;元金均等方式!$C$4,0,(ISPMT(元金均等方式!$D$3/12,Work!B171-1,元金均等方式!$C$4,-元金均等方式!$C$5)))</f>
        <v>3083.3333333333335</v>
      </c>
      <c r="E171" s="3">
        <f t="shared" si="8"/>
        <v>44750</v>
      </c>
      <c r="F171" s="3">
        <f t="shared" si="9"/>
        <v>3041666.6666666633</v>
      </c>
    </row>
    <row r="172" spans="2:6" ht="18">
      <c r="B172" s="1">
        <v>168</v>
      </c>
      <c r="C172" s="3">
        <f>IF(B172&gt;元金均等方式!$C$4,0,(-(-元金均等方式!$C$5/元金均等方式!$C$4)))</f>
        <v>41666.666666666664</v>
      </c>
      <c r="D172" s="3">
        <f>IF(B172&gt;元金均等方式!$C$4,0,(ISPMT(元金均等方式!$D$3/12,Work!B172-1,元金均等方式!$C$4,-元金均等方式!$C$5)))</f>
        <v>3041.6666666666665</v>
      </c>
      <c r="E172" s="3">
        <f t="shared" si="8"/>
        <v>44708</v>
      </c>
      <c r="F172" s="3">
        <f t="shared" si="9"/>
        <v>2999999.9999999967</v>
      </c>
    </row>
    <row r="173" spans="2:6" ht="18">
      <c r="B173" s="1">
        <v>169</v>
      </c>
      <c r="C173" s="3">
        <f>IF(B173&gt;元金均等方式!$C$4,0,(-(-元金均等方式!$C$5/元金均等方式!$C$4)))</f>
        <v>41666.666666666664</v>
      </c>
      <c r="D173" s="3">
        <f>IF(B173&gt;元金均等方式!$C$4,0,(ISPMT(元金均等方式!$D$3/12,Work!B173-1,元金均等方式!$C$4,-元金均等方式!$C$5)))</f>
        <v>3000</v>
      </c>
      <c r="E173" s="3">
        <f t="shared" si="8"/>
        <v>44666</v>
      </c>
      <c r="F173" s="3">
        <f t="shared" si="9"/>
        <v>2958333.3333333302</v>
      </c>
    </row>
    <row r="174" spans="2:6" ht="18">
      <c r="B174" s="1">
        <v>170</v>
      </c>
      <c r="C174" s="3">
        <f>IF(B174&gt;元金均等方式!$C$4,0,(-(-元金均等方式!$C$5/元金均等方式!$C$4)))</f>
        <v>41666.666666666664</v>
      </c>
      <c r="D174" s="3">
        <f>IF(B174&gt;元金均等方式!$C$4,0,(ISPMT(元金均等方式!$D$3/12,Work!B174-1,元金均等方式!$C$4,-元金均等方式!$C$5)))</f>
        <v>2958.3333333333335</v>
      </c>
      <c r="E174" s="3">
        <f t="shared" si="8"/>
        <v>44625</v>
      </c>
      <c r="F174" s="3">
        <f t="shared" si="9"/>
        <v>2916666.6666666637</v>
      </c>
    </row>
    <row r="175" spans="2:6" ht="18">
      <c r="B175" s="1">
        <v>171</v>
      </c>
      <c r="C175" s="3">
        <f>IF(B175&gt;元金均等方式!$C$4,0,(-(-元金均等方式!$C$5/元金均等方式!$C$4)))</f>
        <v>41666.666666666664</v>
      </c>
      <c r="D175" s="3">
        <f>IF(B175&gt;元金均等方式!$C$4,0,(ISPMT(元金均等方式!$D$3/12,Work!B175-1,元金均等方式!$C$4,-元金均等方式!$C$5)))</f>
        <v>2916.6666666666665</v>
      </c>
      <c r="E175" s="3">
        <f t="shared" si="8"/>
        <v>44583</v>
      </c>
      <c r="F175" s="3">
        <f t="shared" si="9"/>
        <v>2874999.9999999972</v>
      </c>
    </row>
    <row r="176" spans="2:6" ht="18">
      <c r="B176" s="1">
        <v>172</v>
      </c>
      <c r="C176" s="3">
        <f>IF(B176&gt;元金均等方式!$C$4,0,(-(-元金均等方式!$C$5/元金均等方式!$C$4)))</f>
        <v>41666.666666666664</v>
      </c>
      <c r="D176" s="3">
        <f>IF(B176&gt;元金均等方式!$C$4,0,(ISPMT(元金均等方式!$D$3/12,Work!B176-1,元金均等方式!$C$4,-元金均等方式!$C$5)))</f>
        <v>2875</v>
      </c>
      <c r="E176" s="3">
        <f t="shared" si="8"/>
        <v>44541</v>
      </c>
      <c r="F176" s="3">
        <f t="shared" si="9"/>
        <v>2833333.3333333307</v>
      </c>
    </row>
    <row r="177" spans="2:6" ht="18">
      <c r="B177" s="1">
        <v>173</v>
      </c>
      <c r="C177" s="3">
        <f>IF(B177&gt;元金均等方式!$C$4,0,(-(-元金均等方式!$C$5/元金均等方式!$C$4)))</f>
        <v>41666.666666666664</v>
      </c>
      <c r="D177" s="3">
        <f>IF(B177&gt;元金均等方式!$C$4,0,(ISPMT(元金均等方式!$D$3/12,Work!B177-1,元金均等方式!$C$4,-元金均等方式!$C$5)))</f>
        <v>2833.3333333333335</v>
      </c>
      <c r="E177" s="3">
        <f t="shared" si="8"/>
        <v>44500</v>
      </c>
      <c r="F177" s="3">
        <f t="shared" si="9"/>
        <v>2791666.6666666642</v>
      </c>
    </row>
    <row r="178" spans="2:6" ht="18">
      <c r="B178" s="1">
        <v>174</v>
      </c>
      <c r="C178" s="3">
        <f>IF(B178&gt;元金均等方式!$C$4,0,(-(-元金均等方式!$C$5/元金均等方式!$C$4)))</f>
        <v>41666.666666666664</v>
      </c>
      <c r="D178" s="3">
        <f>IF(B178&gt;元金均等方式!$C$4,0,(ISPMT(元金均等方式!$D$3/12,Work!B178-1,元金均等方式!$C$4,-元金均等方式!$C$5)))</f>
        <v>2791.6666666666665</v>
      </c>
      <c r="E178" s="3">
        <f t="shared" si="8"/>
        <v>44458</v>
      </c>
      <c r="F178" s="3">
        <f t="shared" si="9"/>
        <v>2749999.9999999977</v>
      </c>
    </row>
    <row r="179" spans="2:6" ht="18">
      <c r="B179" s="1">
        <v>175</v>
      </c>
      <c r="C179" s="3">
        <f>IF(B179&gt;元金均等方式!$C$4,0,(-(-元金均等方式!$C$5/元金均等方式!$C$4)))</f>
        <v>41666.666666666664</v>
      </c>
      <c r="D179" s="3">
        <f>IF(B179&gt;元金均等方式!$C$4,0,(ISPMT(元金均等方式!$D$3/12,Work!B179-1,元金均等方式!$C$4,-元金均等方式!$C$5)))</f>
        <v>2750</v>
      </c>
      <c r="E179" s="3">
        <f t="shared" si="8"/>
        <v>44416</v>
      </c>
      <c r="F179" s="3">
        <f t="shared" si="9"/>
        <v>2708333.3333333312</v>
      </c>
    </row>
    <row r="180" spans="2:6" ht="18">
      <c r="B180" s="1">
        <v>176</v>
      </c>
      <c r="C180" s="3">
        <f>IF(B180&gt;元金均等方式!$C$4,0,(-(-元金均等方式!$C$5/元金均等方式!$C$4)))</f>
        <v>41666.666666666664</v>
      </c>
      <c r="D180" s="3">
        <f>IF(B180&gt;元金均等方式!$C$4,0,(ISPMT(元金均等方式!$D$3/12,Work!B180-1,元金均等方式!$C$4,-元金均等方式!$C$5)))</f>
        <v>2708.3333333333335</v>
      </c>
      <c r="E180" s="3">
        <f t="shared" si="8"/>
        <v>44375</v>
      </c>
      <c r="F180" s="3">
        <f t="shared" si="9"/>
        <v>2666666.6666666646</v>
      </c>
    </row>
    <row r="181" spans="2:6" ht="18">
      <c r="B181" s="1">
        <v>177</v>
      </c>
      <c r="C181" s="3">
        <f>IF(B181&gt;元金均等方式!$C$4,0,(-(-元金均等方式!$C$5/元金均等方式!$C$4)))</f>
        <v>41666.666666666664</v>
      </c>
      <c r="D181" s="3">
        <f>IF(B181&gt;元金均等方式!$C$4,0,(ISPMT(元金均等方式!$D$3/12,Work!B181-1,元金均等方式!$C$4,-元金均等方式!$C$5)))</f>
        <v>2666.6666666666665</v>
      </c>
      <c r="E181" s="3">
        <f t="shared" si="8"/>
        <v>44333</v>
      </c>
      <c r="F181" s="3">
        <f t="shared" si="9"/>
        <v>2624999.9999999981</v>
      </c>
    </row>
    <row r="182" spans="2:6" ht="18">
      <c r="B182" s="1">
        <v>178</v>
      </c>
      <c r="C182" s="3">
        <f>IF(B182&gt;元金均等方式!$C$4,0,(-(-元金均等方式!$C$5/元金均等方式!$C$4)))</f>
        <v>41666.666666666664</v>
      </c>
      <c r="D182" s="3">
        <f>IF(B182&gt;元金均等方式!$C$4,0,(ISPMT(元金均等方式!$D$3/12,Work!B182-1,元金均等方式!$C$4,-元金均等方式!$C$5)))</f>
        <v>2625</v>
      </c>
      <c r="E182" s="3">
        <f t="shared" si="8"/>
        <v>44291</v>
      </c>
      <c r="F182" s="3">
        <f t="shared" si="9"/>
        <v>2583333.3333333316</v>
      </c>
    </row>
    <row r="183" spans="2:6" ht="18">
      <c r="B183" s="1">
        <v>179</v>
      </c>
      <c r="C183" s="3">
        <f>IF(B183&gt;元金均等方式!$C$4,0,(-(-元金均等方式!$C$5/元金均等方式!$C$4)))</f>
        <v>41666.666666666664</v>
      </c>
      <c r="D183" s="3">
        <f>IF(B183&gt;元金均等方式!$C$4,0,(ISPMT(元金均等方式!$D$3/12,Work!B183-1,元金均等方式!$C$4,-元金均等方式!$C$5)))</f>
        <v>2583.3333333333335</v>
      </c>
      <c r="E183" s="3">
        <f t="shared" si="8"/>
        <v>44250</v>
      </c>
      <c r="F183" s="3">
        <f t="shared" si="9"/>
        <v>2541666.6666666651</v>
      </c>
    </row>
    <row r="184" spans="2:6" ht="18">
      <c r="B184" s="1">
        <v>180</v>
      </c>
      <c r="C184" s="3">
        <f>IF(B184&gt;元金均等方式!$C$4,0,(-(-元金均等方式!$C$5/元金均等方式!$C$4)))</f>
        <v>41666.666666666664</v>
      </c>
      <c r="D184" s="3">
        <f>IF(B184&gt;元金均等方式!$C$4,0,(ISPMT(元金均等方式!$D$3/12,Work!B184-1,元金均等方式!$C$4,-元金均等方式!$C$5)))</f>
        <v>2541.6666666666665</v>
      </c>
      <c r="E184" s="3">
        <f t="shared" si="8"/>
        <v>44208</v>
      </c>
      <c r="F184" s="3">
        <f t="shared" si="9"/>
        <v>2499999.9999999986</v>
      </c>
    </row>
    <row r="185" spans="2:6" ht="18">
      <c r="B185" s="1">
        <v>181</v>
      </c>
      <c r="C185" s="3">
        <f>IF(B185&gt;元金均等方式!$C$4,0,(-(-元金均等方式!$C$5/元金均等方式!$C$4)))</f>
        <v>41666.666666666664</v>
      </c>
      <c r="D185" s="3">
        <f>IF(B185&gt;元金均等方式!$C$4,0,(ISPMT(元金均等方式!$D$3/12,Work!B185-1,元金均等方式!$C$4,-元金均等方式!$C$5)))</f>
        <v>2500</v>
      </c>
      <c r="E185" s="3">
        <f t="shared" si="8"/>
        <v>44166</v>
      </c>
      <c r="F185" s="3">
        <f t="shared" si="9"/>
        <v>2458333.3333333321</v>
      </c>
    </row>
    <row r="186" spans="2:6" ht="18">
      <c r="B186" s="1">
        <v>182</v>
      </c>
      <c r="C186" s="3">
        <f>IF(B186&gt;元金均等方式!$C$4,0,(-(-元金均等方式!$C$5/元金均等方式!$C$4)))</f>
        <v>41666.666666666664</v>
      </c>
      <c r="D186" s="3">
        <f>IF(B186&gt;元金均等方式!$C$4,0,(ISPMT(元金均等方式!$D$3/12,Work!B186-1,元金均等方式!$C$4,-元金均等方式!$C$5)))</f>
        <v>2458.3333333333335</v>
      </c>
      <c r="E186" s="3">
        <f t="shared" si="8"/>
        <v>44125</v>
      </c>
      <c r="F186" s="3">
        <f t="shared" si="9"/>
        <v>2416666.6666666656</v>
      </c>
    </row>
    <row r="187" spans="2:6" ht="18">
      <c r="B187" s="1">
        <v>183</v>
      </c>
      <c r="C187" s="3">
        <f>IF(B187&gt;元金均等方式!$C$4,0,(-(-元金均等方式!$C$5/元金均等方式!$C$4)))</f>
        <v>41666.666666666664</v>
      </c>
      <c r="D187" s="3">
        <f>IF(B187&gt;元金均等方式!$C$4,0,(ISPMT(元金均等方式!$D$3/12,Work!B187-1,元金均等方式!$C$4,-元金均等方式!$C$5)))</f>
        <v>2416.6666666666665</v>
      </c>
      <c r="E187" s="3">
        <f t="shared" si="8"/>
        <v>44083</v>
      </c>
      <c r="F187" s="3">
        <f t="shared" si="9"/>
        <v>2374999.9999999991</v>
      </c>
    </row>
    <row r="188" spans="2:6" ht="18">
      <c r="B188" s="1">
        <v>184</v>
      </c>
      <c r="C188" s="3">
        <f>IF(B188&gt;元金均等方式!$C$4,0,(-(-元金均等方式!$C$5/元金均等方式!$C$4)))</f>
        <v>41666.666666666664</v>
      </c>
      <c r="D188" s="3">
        <f>IF(B188&gt;元金均等方式!$C$4,0,(ISPMT(元金均等方式!$D$3/12,Work!B188-1,元金均等方式!$C$4,-元金均等方式!$C$5)))</f>
        <v>2375</v>
      </c>
      <c r="E188" s="3">
        <f t="shared" si="8"/>
        <v>44041</v>
      </c>
      <c r="F188" s="3">
        <f t="shared" si="9"/>
        <v>2333333.3333333326</v>
      </c>
    </row>
    <row r="189" spans="2:6" ht="18">
      <c r="B189" s="1">
        <v>185</v>
      </c>
      <c r="C189" s="3">
        <f>IF(B189&gt;元金均等方式!$C$4,0,(-(-元金均等方式!$C$5/元金均等方式!$C$4)))</f>
        <v>41666.666666666664</v>
      </c>
      <c r="D189" s="3">
        <f>IF(B189&gt;元金均等方式!$C$4,0,(ISPMT(元金均等方式!$D$3/12,Work!B189-1,元金均等方式!$C$4,-元金均等方式!$C$5)))</f>
        <v>2333.3333333333335</v>
      </c>
      <c r="E189" s="3">
        <f t="shared" si="8"/>
        <v>44000</v>
      </c>
      <c r="F189" s="3">
        <f t="shared" si="9"/>
        <v>2291666.666666666</v>
      </c>
    </row>
    <row r="190" spans="2:6" ht="18">
      <c r="B190" s="1">
        <v>186</v>
      </c>
      <c r="C190" s="3">
        <f>IF(B190&gt;元金均等方式!$C$4,0,(-(-元金均等方式!$C$5/元金均等方式!$C$4)))</f>
        <v>41666.666666666664</v>
      </c>
      <c r="D190" s="3">
        <f>IF(B190&gt;元金均等方式!$C$4,0,(ISPMT(元金均等方式!$D$3/12,Work!B190-1,元金均等方式!$C$4,-元金均等方式!$C$5)))</f>
        <v>2291.6666666666665</v>
      </c>
      <c r="E190" s="3">
        <f t="shared" si="8"/>
        <v>43958</v>
      </c>
      <c r="F190" s="3">
        <f t="shared" si="9"/>
        <v>2249999.9999999995</v>
      </c>
    </row>
    <row r="191" spans="2:6" ht="18">
      <c r="B191" s="1">
        <v>187</v>
      </c>
      <c r="C191" s="3">
        <f>IF(B191&gt;元金均等方式!$C$4,0,(-(-元金均等方式!$C$5/元金均等方式!$C$4)))</f>
        <v>41666.666666666664</v>
      </c>
      <c r="D191" s="3">
        <f>IF(B191&gt;元金均等方式!$C$4,0,(ISPMT(元金均等方式!$D$3/12,Work!B191-1,元金均等方式!$C$4,-元金均等方式!$C$5)))</f>
        <v>2250</v>
      </c>
      <c r="E191" s="3">
        <f t="shared" si="8"/>
        <v>43916</v>
      </c>
      <c r="F191" s="3">
        <f t="shared" si="9"/>
        <v>2208333.333333333</v>
      </c>
    </row>
    <row r="192" spans="2:6" ht="18">
      <c r="B192" s="1">
        <v>188</v>
      </c>
      <c r="C192" s="3">
        <f>IF(B192&gt;元金均等方式!$C$4,0,(-(-元金均等方式!$C$5/元金均等方式!$C$4)))</f>
        <v>41666.666666666664</v>
      </c>
      <c r="D192" s="3">
        <f>IF(B192&gt;元金均等方式!$C$4,0,(ISPMT(元金均等方式!$D$3/12,Work!B192-1,元金均等方式!$C$4,-元金均等方式!$C$5)))</f>
        <v>2208.3333333333335</v>
      </c>
      <c r="E192" s="3">
        <f t="shared" si="8"/>
        <v>43875</v>
      </c>
      <c r="F192" s="3">
        <f t="shared" si="9"/>
        <v>2166666.6666666665</v>
      </c>
    </row>
    <row r="193" spans="2:6" ht="18">
      <c r="B193" s="1">
        <v>189</v>
      </c>
      <c r="C193" s="3">
        <f>IF(B193&gt;元金均等方式!$C$4,0,(-(-元金均等方式!$C$5/元金均等方式!$C$4)))</f>
        <v>41666.666666666664</v>
      </c>
      <c r="D193" s="3">
        <f>IF(B193&gt;元金均等方式!$C$4,0,(ISPMT(元金均等方式!$D$3/12,Work!B193-1,元金均等方式!$C$4,-元金均等方式!$C$5)))</f>
        <v>2166.6666666666665</v>
      </c>
      <c r="E193" s="3">
        <f t="shared" si="8"/>
        <v>43833</v>
      </c>
      <c r="F193" s="3">
        <f t="shared" si="9"/>
        <v>2125000</v>
      </c>
    </row>
    <row r="194" spans="2:6" ht="18">
      <c r="B194" s="1">
        <v>190</v>
      </c>
      <c r="C194" s="3">
        <f>IF(B194&gt;元金均等方式!$C$4,0,(-(-元金均等方式!$C$5/元金均等方式!$C$4)))</f>
        <v>41666.666666666664</v>
      </c>
      <c r="D194" s="3">
        <f>IF(B194&gt;元金均等方式!$C$4,0,(ISPMT(元金均等方式!$D$3/12,Work!B194-1,元金均等方式!$C$4,-元金均等方式!$C$5)))</f>
        <v>2125</v>
      </c>
      <c r="E194" s="3">
        <f t="shared" si="8"/>
        <v>43791</v>
      </c>
      <c r="F194" s="3">
        <f t="shared" si="9"/>
        <v>2083333.3333333333</v>
      </c>
    </row>
    <row r="195" spans="2:6" ht="18">
      <c r="B195" s="1">
        <v>191</v>
      </c>
      <c r="C195" s="3">
        <f>IF(B195&gt;元金均等方式!$C$4,0,(-(-元金均等方式!$C$5/元金均等方式!$C$4)))</f>
        <v>41666.666666666664</v>
      </c>
      <c r="D195" s="3">
        <f>IF(B195&gt;元金均等方式!$C$4,0,(ISPMT(元金均等方式!$D$3/12,Work!B195-1,元金均等方式!$C$4,-元金均等方式!$C$5)))</f>
        <v>2083.3333333333335</v>
      </c>
      <c r="E195" s="3">
        <f t="shared" si="8"/>
        <v>43750</v>
      </c>
      <c r="F195" s="3">
        <f t="shared" si="9"/>
        <v>2041666.6666666665</v>
      </c>
    </row>
    <row r="196" spans="2:6" ht="18">
      <c r="B196" s="1">
        <v>192</v>
      </c>
      <c r="C196" s="3">
        <f>IF(B196&gt;元金均等方式!$C$4,0,(-(-元金均等方式!$C$5/元金均等方式!$C$4)))</f>
        <v>41666.666666666664</v>
      </c>
      <c r="D196" s="3">
        <f>IF(B196&gt;元金均等方式!$C$4,0,(ISPMT(元金均等方式!$D$3/12,Work!B196-1,元金均等方式!$C$4,-元金均等方式!$C$5)))</f>
        <v>2041.6666666666667</v>
      </c>
      <c r="E196" s="3">
        <f t="shared" si="8"/>
        <v>43708</v>
      </c>
      <c r="F196" s="3">
        <f t="shared" si="9"/>
        <v>1999999.9999999998</v>
      </c>
    </row>
    <row r="197" spans="2:6" ht="18">
      <c r="B197" s="1">
        <v>193</v>
      </c>
      <c r="C197" s="3">
        <f>IF(B197&gt;元金均等方式!$C$4,0,(-(-元金均等方式!$C$5/元金均等方式!$C$4)))</f>
        <v>41666.666666666664</v>
      </c>
      <c r="D197" s="3">
        <f>IF(B197&gt;元金均等方式!$C$4,0,(ISPMT(元金均等方式!$D$3/12,Work!B197-1,元金均等方式!$C$4,-元金均等方式!$C$5)))</f>
        <v>2000</v>
      </c>
      <c r="E197" s="3">
        <f t="shared" ref="E197:E243" si="10">IF(ROUNDDOWN(C197+D197,0)&gt;F196,F196,ROUNDDOWN(C197+D197,0))</f>
        <v>43666</v>
      </c>
      <c r="F197" s="3">
        <f t="shared" si="9"/>
        <v>1958333.333333333</v>
      </c>
    </row>
    <row r="198" spans="2:6" ht="18">
      <c r="B198" s="1">
        <v>194</v>
      </c>
      <c r="C198" s="3">
        <f>IF(B198&gt;元金均等方式!$C$4,0,(-(-元金均等方式!$C$5/元金均等方式!$C$4)))</f>
        <v>41666.666666666664</v>
      </c>
      <c r="D198" s="3">
        <f>IF(B198&gt;元金均等方式!$C$4,0,(ISPMT(元金均等方式!$D$3/12,Work!B198-1,元金均等方式!$C$4,-元金均等方式!$C$5)))</f>
        <v>1958.3333333333333</v>
      </c>
      <c r="E198" s="3">
        <f t="shared" si="10"/>
        <v>43625</v>
      </c>
      <c r="F198" s="3">
        <f t="shared" ref="F198:F259" si="11">F197-C198</f>
        <v>1916666.6666666663</v>
      </c>
    </row>
    <row r="199" spans="2:6" ht="18">
      <c r="B199" s="1">
        <v>195</v>
      </c>
      <c r="C199" s="3">
        <f>IF(B199&gt;元金均等方式!$C$4,0,(-(-元金均等方式!$C$5/元金均等方式!$C$4)))</f>
        <v>41666.666666666664</v>
      </c>
      <c r="D199" s="3">
        <f>IF(B199&gt;元金均等方式!$C$4,0,(ISPMT(元金均等方式!$D$3/12,Work!B199-1,元金均等方式!$C$4,-元金均等方式!$C$5)))</f>
        <v>1916.6666666666667</v>
      </c>
      <c r="E199" s="3">
        <f t="shared" si="10"/>
        <v>43583</v>
      </c>
      <c r="F199" s="3">
        <f t="shared" si="11"/>
        <v>1874999.9999999995</v>
      </c>
    </row>
    <row r="200" spans="2:6" ht="18">
      <c r="B200" s="1">
        <v>196</v>
      </c>
      <c r="C200" s="3">
        <f>IF(B200&gt;元金均等方式!$C$4,0,(-(-元金均等方式!$C$5/元金均等方式!$C$4)))</f>
        <v>41666.666666666664</v>
      </c>
      <c r="D200" s="3">
        <f>IF(B200&gt;元金均等方式!$C$4,0,(ISPMT(元金均等方式!$D$3/12,Work!B200-1,元金均等方式!$C$4,-元金均等方式!$C$5)))</f>
        <v>1875</v>
      </c>
      <c r="E200" s="3">
        <f t="shared" si="10"/>
        <v>43541</v>
      </c>
      <c r="F200" s="3">
        <f t="shared" si="11"/>
        <v>1833333.3333333328</v>
      </c>
    </row>
    <row r="201" spans="2:6" ht="18">
      <c r="B201" s="1">
        <v>197</v>
      </c>
      <c r="C201" s="3">
        <f>IF(B201&gt;元金均等方式!$C$4,0,(-(-元金均等方式!$C$5/元金均等方式!$C$4)))</f>
        <v>41666.666666666664</v>
      </c>
      <c r="D201" s="3">
        <f>IF(B201&gt;元金均等方式!$C$4,0,(ISPMT(元金均等方式!$D$3/12,Work!B201-1,元金均等方式!$C$4,-元金均等方式!$C$5)))</f>
        <v>1833.3333333333333</v>
      </c>
      <c r="E201" s="3">
        <f t="shared" si="10"/>
        <v>43500</v>
      </c>
      <c r="F201" s="3">
        <f t="shared" si="11"/>
        <v>1791666.666666666</v>
      </c>
    </row>
    <row r="202" spans="2:6" ht="18">
      <c r="B202" s="1">
        <v>198</v>
      </c>
      <c r="C202" s="3">
        <f>IF(B202&gt;元金均等方式!$C$4,0,(-(-元金均等方式!$C$5/元金均等方式!$C$4)))</f>
        <v>41666.666666666664</v>
      </c>
      <c r="D202" s="3">
        <f>IF(B202&gt;元金均等方式!$C$4,0,(ISPMT(元金均等方式!$D$3/12,Work!B202-1,元金均等方式!$C$4,-元金均等方式!$C$5)))</f>
        <v>1791.6666666666667</v>
      </c>
      <c r="E202" s="3">
        <f t="shared" si="10"/>
        <v>43458</v>
      </c>
      <c r="F202" s="3">
        <f t="shared" si="11"/>
        <v>1749999.9999999993</v>
      </c>
    </row>
    <row r="203" spans="2:6" ht="18">
      <c r="B203" s="1">
        <v>199</v>
      </c>
      <c r="C203" s="3">
        <f>IF(B203&gt;元金均等方式!$C$4,0,(-(-元金均等方式!$C$5/元金均等方式!$C$4)))</f>
        <v>41666.666666666664</v>
      </c>
      <c r="D203" s="3">
        <f>IF(B203&gt;元金均等方式!$C$4,0,(ISPMT(元金均等方式!$D$3/12,Work!B203-1,元金均等方式!$C$4,-元金均等方式!$C$5)))</f>
        <v>1750</v>
      </c>
      <c r="E203" s="3">
        <f t="shared" si="10"/>
        <v>43416</v>
      </c>
      <c r="F203" s="3">
        <f t="shared" si="11"/>
        <v>1708333.3333333326</v>
      </c>
    </row>
    <row r="204" spans="2:6" ht="18">
      <c r="B204" s="1">
        <v>200</v>
      </c>
      <c r="C204" s="3">
        <f>IF(B204&gt;元金均等方式!$C$4,0,(-(-元金均等方式!$C$5/元金均等方式!$C$4)))</f>
        <v>41666.666666666664</v>
      </c>
      <c r="D204" s="3">
        <f>IF(B204&gt;元金均等方式!$C$4,0,(ISPMT(元金均等方式!$D$3/12,Work!B204-1,元金均等方式!$C$4,-元金均等方式!$C$5)))</f>
        <v>1708.3333333333333</v>
      </c>
      <c r="E204" s="3">
        <f t="shared" si="10"/>
        <v>43375</v>
      </c>
      <c r="F204" s="3">
        <f t="shared" si="11"/>
        <v>1666666.6666666658</v>
      </c>
    </row>
    <row r="205" spans="2:6" ht="18">
      <c r="B205" s="1">
        <v>201</v>
      </c>
      <c r="C205" s="3">
        <f>IF(B205&gt;元金均等方式!$C$4,0,(-(-元金均等方式!$C$5/元金均等方式!$C$4)))</f>
        <v>41666.666666666664</v>
      </c>
      <c r="D205" s="3">
        <f>IF(B205&gt;元金均等方式!$C$4,0,(ISPMT(元金均等方式!$D$3/12,Work!B205-1,元金均等方式!$C$4,-元金均等方式!$C$5)))</f>
        <v>1666.6666666666667</v>
      </c>
      <c r="E205" s="3">
        <f t="shared" si="10"/>
        <v>43333</v>
      </c>
      <c r="F205" s="3">
        <f t="shared" si="11"/>
        <v>1624999.9999999991</v>
      </c>
    </row>
    <row r="206" spans="2:6" ht="18">
      <c r="B206" s="1">
        <v>202</v>
      </c>
      <c r="C206" s="3">
        <f>IF(B206&gt;元金均等方式!$C$4,0,(-(-元金均等方式!$C$5/元金均等方式!$C$4)))</f>
        <v>41666.666666666664</v>
      </c>
      <c r="D206" s="3">
        <f>IF(B206&gt;元金均等方式!$C$4,0,(ISPMT(元金均等方式!$D$3/12,Work!B206-1,元金均等方式!$C$4,-元金均等方式!$C$5)))</f>
        <v>1625</v>
      </c>
      <c r="E206" s="3">
        <f t="shared" si="10"/>
        <v>43291</v>
      </c>
      <c r="F206" s="3">
        <f t="shared" si="11"/>
        <v>1583333.3333333323</v>
      </c>
    </row>
    <row r="207" spans="2:6" ht="18">
      <c r="B207" s="1">
        <v>203</v>
      </c>
      <c r="C207" s="3">
        <f>IF(B207&gt;元金均等方式!$C$4,0,(-(-元金均等方式!$C$5/元金均等方式!$C$4)))</f>
        <v>41666.666666666664</v>
      </c>
      <c r="D207" s="3">
        <f>IF(B207&gt;元金均等方式!$C$4,0,(ISPMT(元金均等方式!$D$3/12,Work!B207-1,元金均等方式!$C$4,-元金均等方式!$C$5)))</f>
        <v>1583.3333333333333</v>
      </c>
      <c r="E207" s="3">
        <f t="shared" si="10"/>
        <v>43250</v>
      </c>
      <c r="F207" s="3">
        <f t="shared" si="11"/>
        <v>1541666.6666666656</v>
      </c>
    </row>
    <row r="208" spans="2:6" ht="18">
      <c r="B208" s="1">
        <v>204</v>
      </c>
      <c r="C208" s="3">
        <f>IF(B208&gt;元金均等方式!$C$4,0,(-(-元金均等方式!$C$5/元金均等方式!$C$4)))</f>
        <v>41666.666666666664</v>
      </c>
      <c r="D208" s="3">
        <f>IF(B208&gt;元金均等方式!$C$4,0,(ISPMT(元金均等方式!$D$3/12,Work!B208-1,元金均等方式!$C$4,-元金均等方式!$C$5)))</f>
        <v>1541.6666666666667</v>
      </c>
      <c r="E208" s="3">
        <f t="shared" si="10"/>
        <v>43208</v>
      </c>
      <c r="F208" s="3">
        <f t="shared" si="11"/>
        <v>1499999.9999999988</v>
      </c>
    </row>
    <row r="209" spans="2:6" ht="18">
      <c r="B209" s="1">
        <v>205</v>
      </c>
      <c r="C209" s="3">
        <f>IF(B209&gt;元金均等方式!$C$4,0,(-(-元金均等方式!$C$5/元金均等方式!$C$4)))</f>
        <v>41666.666666666664</v>
      </c>
      <c r="D209" s="3">
        <f>IF(B209&gt;元金均等方式!$C$4,0,(ISPMT(元金均等方式!$D$3/12,Work!B209-1,元金均等方式!$C$4,-元金均等方式!$C$5)))</f>
        <v>1500</v>
      </c>
      <c r="E209" s="3">
        <f t="shared" si="10"/>
        <v>43166</v>
      </c>
      <c r="F209" s="3">
        <f t="shared" si="11"/>
        <v>1458333.3333333321</v>
      </c>
    </row>
    <row r="210" spans="2:6" ht="18">
      <c r="B210" s="1">
        <v>206</v>
      </c>
      <c r="C210" s="3">
        <f>IF(B210&gt;元金均等方式!$C$4,0,(-(-元金均等方式!$C$5/元金均等方式!$C$4)))</f>
        <v>41666.666666666664</v>
      </c>
      <c r="D210" s="3">
        <f>IF(B210&gt;元金均等方式!$C$4,0,(ISPMT(元金均等方式!$D$3/12,Work!B210-1,元金均等方式!$C$4,-元金均等方式!$C$5)))</f>
        <v>1458.3333333333333</v>
      </c>
      <c r="E210" s="3">
        <f t="shared" si="10"/>
        <v>43125</v>
      </c>
      <c r="F210" s="3">
        <f t="shared" si="11"/>
        <v>1416666.6666666653</v>
      </c>
    </row>
    <row r="211" spans="2:6" ht="18">
      <c r="B211" s="1">
        <v>207</v>
      </c>
      <c r="C211" s="3">
        <f>IF(B211&gt;元金均等方式!$C$4,0,(-(-元金均等方式!$C$5/元金均等方式!$C$4)))</f>
        <v>41666.666666666664</v>
      </c>
      <c r="D211" s="3">
        <f>IF(B211&gt;元金均等方式!$C$4,0,(ISPMT(元金均等方式!$D$3/12,Work!B211-1,元金均等方式!$C$4,-元金均等方式!$C$5)))</f>
        <v>1416.6666666666667</v>
      </c>
      <c r="E211" s="3">
        <f t="shared" si="10"/>
        <v>43083</v>
      </c>
      <c r="F211" s="3">
        <f t="shared" si="11"/>
        <v>1374999.9999999986</v>
      </c>
    </row>
    <row r="212" spans="2:6" ht="18">
      <c r="B212" s="1">
        <v>208</v>
      </c>
      <c r="C212" s="3">
        <f>IF(B212&gt;元金均等方式!$C$4,0,(-(-元金均等方式!$C$5/元金均等方式!$C$4)))</f>
        <v>41666.666666666664</v>
      </c>
      <c r="D212" s="3">
        <f>IF(B212&gt;元金均等方式!$C$4,0,(ISPMT(元金均等方式!$D$3/12,Work!B212-1,元金均等方式!$C$4,-元金均等方式!$C$5)))</f>
        <v>1375</v>
      </c>
      <c r="E212" s="3">
        <f t="shared" si="10"/>
        <v>43041</v>
      </c>
      <c r="F212" s="3">
        <f t="shared" si="11"/>
        <v>1333333.3333333319</v>
      </c>
    </row>
    <row r="213" spans="2:6" ht="18">
      <c r="B213" s="1">
        <v>209</v>
      </c>
      <c r="C213" s="3">
        <f>IF(B213&gt;元金均等方式!$C$4,0,(-(-元金均等方式!$C$5/元金均等方式!$C$4)))</f>
        <v>41666.666666666664</v>
      </c>
      <c r="D213" s="3">
        <f>IF(B213&gt;元金均等方式!$C$4,0,(ISPMT(元金均等方式!$D$3/12,Work!B213-1,元金均等方式!$C$4,-元金均等方式!$C$5)))</f>
        <v>1333.3333333333333</v>
      </c>
      <c r="E213" s="3">
        <f t="shared" si="10"/>
        <v>43000</v>
      </c>
      <c r="F213" s="3">
        <f t="shared" si="11"/>
        <v>1291666.6666666651</v>
      </c>
    </row>
    <row r="214" spans="2:6" ht="18">
      <c r="B214" s="1">
        <v>210</v>
      </c>
      <c r="C214" s="3">
        <f>IF(B214&gt;元金均等方式!$C$4,0,(-(-元金均等方式!$C$5/元金均等方式!$C$4)))</f>
        <v>41666.666666666664</v>
      </c>
      <c r="D214" s="3">
        <f>IF(B214&gt;元金均等方式!$C$4,0,(ISPMT(元金均等方式!$D$3/12,Work!B214-1,元金均等方式!$C$4,-元金均等方式!$C$5)))</f>
        <v>1291.6666666666667</v>
      </c>
      <c r="E214" s="3">
        <f t="shared" si="10"/>
        <v>42958</v>
      </c>
      <c r="F214" s="3">
        <f t="shared" si="11"/>
        <v>1249999.9999999984</v>
      </c>
    </row>
    <row r="215" spans="2:6" ht="18">
      <c r="B215" s="1">
        <v>211</v>
      </c>
      <c r="C215" s="3">
        <f>IF(B215&gt;元金均等方式!$C$4,0,(-(-元金均等方式!$C$5/元金均等方式!$C$4)))</f>
        <v>41666.666666666664</v>
      </c>
      <c r="D215" s="3">
        <f>IF(B215&gt;元金均等方式!$C$4,0,(ISPMT(元金均等方式!$D$3/12,Work!B215-1,元金均等方式!$C$4,-元金均等方式!$C$5)))</f>
        <v>1250</v>
      </c>
      <c r="E215" s="3">
        <f t="shared" si="10"/>
        <v>42916</v>
      </c>
      <c r="F215" s="3">
        <f t="shared" si="11"/>
        <v>1208333.3333333316</v>
      </c>
    </row>
    <row r="216" spans="2:6" ht="18">
      <c r="B216" s="1">
        <v>212</v>
      </c>
      <c r="C216" s="3">
        <f>IF(B216&gt;元金均等方式!$C$4,0,(-(-元金均等方式!$C$5/元金均等方式!$C$4)))</f>
        <v>41666.666666666664</v>
      </c>
      <c r="D216" s="3">
        <f>IF(B216&gt;元金均等方式!$C$4,0,(ISPMT(元金均等方式!$D$3/12,Work!B216-1,元金均等方式!$C$4,-元金均等方式!$C$5)))</f>
        <v>1208.3333333333333</v>
      </c>
      <c r="E216" s="3">
        <f t="shared" si="10"/>
        <v>42875</v>
      </c>
      <c r="F216" s="3">
        <f t="shared" si="11"/>
        <v>1166666.6666666649</v>
      </c>
    </row>
    <row r="217" spans="2:6" ht="18">
      <c r="B217" s="1">
        <v>213</v>
      </c>
      <c r="C217" s="3">
        <f>IF(B217&gt;元金均等方式!$C$4,0,(-(-元金均等方式!$C$5/元金均等方式!$C$4)))</f>
        <v>41666.666666666664</v>
      </c>
      <c r="D217" s="3">
        <f>IF(B217&gt;元金均等方式!$C$4,0,(ISPMT(元金均等方式!$D$3/12,Work!B217-1,元金均等方式!$C$4,-元金均等方式!$C$5)))</f>
        <v>1166.6666666666667</v>
      </c>
      <c r="E217" s="3">
        <f t="shared" si="10"/>
        <v>42833</v>
      </c>
      <c r="F217" s="3">
        <f t="shared" si="11"/>
        <v>1124999.9999999981</v>
      </c>
    </row>
    <row r="218" spans="2:6" ht="18">
      <c r="B218" s="1">
        <v>214</v>
      </c>
      <c r="C218" s="3">
        <f>IF(B218&gt;元金均等方式!$C$4,0,(-(-元金均等方式!$C$5/元金均等方式!$C$4)))</f>
        <v>41666.666666666664</v>
      </c>
      <c r="D218" s="3">
        <f>IF(B218&gt;元金均等方式!$C$4,0,(ISPMT(元金均等方式!$D$3/12,Work!B218-1,元金均等方式!$C$4,-元金均等方式!$C$5)))</f>
        <v>1125</v>
      </c>
      <c r="E218" s="3">
        <f t="shared" si="10"/>
        <v>42791</v>
      </c>
      <c r="F218" s="3">
        <f t="shared" si="11"/>
        <v>1083333.3333333314</v>
      </c>
    </row>
    <row r="219" spans="2:6" ht="18">
      <c r="B219" s="1">
        <v>215</v>
      </c>
      <c r="C219" s="3">
        <f>IF(B219&gt;元金均等方式!$C$4,0,(-(-元金均等方式!$C$5/元金均等方式!$C$4)))</f>
        <v>41666.666666666664</v>
      </c>
      <c r="D219" s="3">
        <f>IF(B219&gt;元金均等方式!$C$4,0,(ISPMT(元金均等方式!$D$3/12,Work!B219-1,元金均等方式!$C$4,-元金均等方式!$C$5)))</f>
        <v>1083.3333333333333</v>
      </c>
      <c r="E219" s="3">
        <f t="shared" si="10"/>
        <v>42750</v>
      </c>
      <c r="F219" s="3">
        <f t="shared" si="11"/>
        <v>1041666.6666666648</v>
      </c>
    </row>
    <row r="220" spans="2:6" ht="18">
      <c r="B220" s="1">
        <v>216</v>
      </c>
      <c r="C220" s="3">
        <f>IF(B220&gt;元金均等方式!$C$4,0,(-(-元金均等方式!$C$5/元金均等方式!$C$4)))</f>
        <v>41666.666666666664</v>
      </c>
      <c r="D220" s="3">
        <f>IF(B220&gt;元金均等方式!$C$4,0,(ISPMT(元金均等方式!$D$3/12,Work!B220-1,元金均等方式!$C$4,-元金均等方式!$C$5)))</f>
        <v>1041.6666666666667</v>
      </c>
      <c r="E220" s="3">
        <f t="shared" si="10"/>
        <v>42708</v>
      </c>
      <c r="F220" s="3">
        <f t="shared" si="11"/>
        <v>999999.99999999814</v>
      </c>
    </row>
    <row r="221" spans="2:6" ht="18">
      <c r="B221" s="1">
        <v>217</v>
      </c>
      <c r="C221" s="3">
        <f>IF(B221&gt;元金均等方式!$C$4,0,(-(-元金均等方式!$C$5/元金均等方式!$C$4)))</f>
        <v>41666.666666666664</v>
      </c>
      <c r="D221" s="3">
        <f>IF(B221&gt;元金均等方式!$C$4,0,(ISPMT(元金均等方式!$D$3/12,Work!B221-1,元金均等方式!$C$4,-元金均等方式!$C$5)))</f>
        <v>1000</v>
      </c>
      <c r="E221" s="3">
        <f t="shared" si="10"/>
        <v>42666</v>
      </c>
      <c r="F221" s="3">
        <f t="shared" si="11"/>
        <v>958333.33333333151</v>
      </c>
    </row>
    <row r="222" spans="2:6" ht="18">
      <c r="B222" s="1">
        <v>218</v>
      </c>
      <c r="C222" s="3">
        <f>IF(B222&gt;元金均等方式!$C$4,0,(-(-元金均等方式!$C$5/元金均等方式!$C$4)))</f>
        <v>41666.666666666664</v>
      </c>
      <c r="D222" s="3">
        <f>IF(B222&gt;元金均等方式!$C$4,0,(ISPMT(元金均等方式!$D$3/12,Work!B222-1,元金均等方式!$C$4,-元金均等方式!$C$5)))</f>
        <v>958.33333333333337</v>
      </c>
      <c r="E222" s="3">
        <f t="shared" si="10"/>
        <v>42625</v>
      </c>
      <c r="F222" s="3">
        <f t="shared" si="11"/>
        <v>916666.66666666488</v>
      </c>
    </row>
    <row r="223" spans="2:6" ht="18">
      <c r="B223" s="1">
        <v>219</v>
      </c>
      <c r="C223" s="3">
        <f>IF(B223&gt;元金均等方式!$C$4,0,(-(-元金均等方式!$C$5/元金均等方式!$C$4)))</f>
        <v>41666.666666666664</v>
      </c>
      <c r="D223" s="3">
        <f>IF(B223&gt;元金均等方式!$C$4,0,(ISPMT(元金均等方式!$D$3/12,Work!B223-1,元金均等方式!$C$4,-元金均等方式!$C$5)))</f>
        <v>916.66666666666663</v>
      </c>
      <c r="E223" s="3">
        <f t="shared" si="10"/>
        <v>42583</v>
      </c>
      <c r="F223" s="3">
        <f t="shared" si="11"/>
        <v>874999.99999999825</v>
      </c>
    </row>
    <row r="224" spans="2:6" ht="18">
      <c r="B224" s="1">
        <v>220</v>
      </c>
      <c r="C224" s="3">
        <f>IF(B224&gt;元金均等方式!$C$4,0,(-(-元金均等方式!$C$5/元金均等方式!$C$4)))</f>
        <v>41666.666666666664</v>
      </c>
      <c r="D224" s="3">
        <f>IF(B224&gt;元金均等方式!$C$4,0,(ISPMT(元金均等方式!$D$3/12,Work!B224-1,元金均等方式!$C$4,-元金均等方式!$C$5)))</f>
        <v>875</v>
      </c>
      <c r="E224" s="3">
        <f t="shared" si="10"/>
        <v>42541</v>
      </c>
      <c r="F224" s="3">
        <f t="shared" si="11"/>
        <v>833333.33333333163</v>
      </c>
    </row>
    <row r="225" spans="2:6" ht="18">
      <c r="B225" s="1">
        <v>221</v>
      </c>
      <c r="C225" s="3">
        <f>IF(B225&gt;元金均等方式!$C$4,0,(-(-元金均等方式!$C$5/元金均等方式!$C$4)))</f>
        <v>41666.666666666664</v>
      </c>
      <c r="D225" s="3">
        <f>IF(B225&gt;元金均等方式!$C$4,0,(ISPMT(元金均等方式!$D$3/12,Work!B225-1,元金均等方式!$C$4,-元金均等方式!$C$5)))</f>
        <v>833.33333333333337</v>
      </c>
      <c r="E225" s="3">
        <f t="shared" si="10"/>
        <v>42500</v>
      </c>
      <c r="F225" s="3">
        <f t="shared" si="11"/>
        <v>791666.666666665</v>
      </c>
    </row>
    <row r="226" spans="2:6" ht="18">
      <c r="B226" s="1">
        <v>222</v>
      </c>
      <c r="C226" s="3">
        <f>IF(B226&gt;元金均等方式!$C$4,0,(-(-元金均等方式!$C$5/元金均等方式!$C$4)))</f>
        <v>41666.666666666664</v>
      </c>
      <c r="D226" s="3">
        <f>IF(B226&gt;元金均等方式!$C$4,0,(ISPMT(元金均等方式!$D$3/12,Work!B226-1,元金均等方式!$C$4,-元金均等方式!$C$5)))</f>
        <v>791.66666666666663</v>
      </c>
      <c r="E226" s="3">
        <f t="shared" si="10"/>
        <v>42458</v>
      </c>
      <c r="F226" s="3">
        <f t="shared" si="11"/>
        <v>749999.99999999837</v>
      </c>
    </row>
    <row r="227" spans="2:6" ht="18">
      <c r="B227" s="1">
        <v>223</v>
      </c>
      <c r="C227" s="3">
        <f>IF(B227&gt;元金均等方式!$C$4,0,(-(-元金均等方式!$C$5/元金均等方式!$C$4)))</f>
        <v>41666.666666666664</v>
      </c>
      <c r="D227" s="3">
        <f>IF(B227&gt;元金均等方式!$C$4,0,(ISPMT(元金均等方式!$D$3/12,Work!B227-1,元金均等方式!$C$4,-元金均等方式!$C$5)))</f>
        <v>750</v>
      </c>
      <c r="E227" s="3">
        <f t="shared" si="10"/>
        <v>42416</v>
      </c>
      <c r="F227" s="3">
        <f t="shared" si="11"/>
        <v>708333.33333333174</v>
      </c>
    </row>
    <row r="228" spans="2:6" ht="18">
      <c r="B228" s="1">
        <v>224</v>
      </c>
      <c r="C228" s="3">
        <f>IF(B228&gt;元金均等方式!$C$4,0,(-(-元金均等方式!$C$5/元金均等方式!$C$4)))</f>
        <v>41666.666666666664</v>
      </c>
      <c r="D228" s="3">
        <f>IF(B228&gt;元金均等方式!$C$4,0,(ISPMT(元金均等方式!$D$3/12,Work!B228-1,元金均等方式!$C$4,-元金均等方式!$C$5)))</f>
        <v>708.33333333333337</v>
      </c>
      <c r="E228" s="3">
        <f t="shared" si="10"/>
        <v>42375</v>
      </c>
      <c r="F228" s="3">
        <f t="shared" si="11"/>
        <v>666666.66666666511</v>
      </c>
    </row>
    <row r="229" spans="2:6" ht="18">
      <c r="B229" s="1">
        <v>225</v>
      </c>
      <c r="C229" s="3">
        <f>IF(B229&gt;元金均等方式!$C$4,0,(-(-元金均等方式!$C$5/元金均等方式!$C$4)))</f>
        <v>41666.666666666664</v>
      </c>
      <c r="D229" s="3">
        <f>IF(B229&gt;元金均等方式!$C$4,0,(ISPMT(元金均等方式!$D$3/12,Work!B229-1,元金均等方式!$C$4,-元金均等方式!$C$5)))</f>
        <v>666.66666666666663</v>
      </c>
      <c r="E229" s="3">
        <f t="shared" si="10"/>
        <v>42333</v>
      </c>
      <c r="F229" s="3">
        <f t="shared" si="11"/>
        <v>624999.99999999849</v>
      </c>
    </row>
    <row r="230" spans="2:6" ht="18">
      <c r="B230" s="1">
        <v>226</v>
      </c>
      <c r="C230" s="3">
        <f>IF(B230&gt;元金均等方式!$C$4,0,(-(-元金均等方式!$C$5/元金均等方式!$C$4)))</f>
        <v>41666.666666666664</v>
      </c>
      <c r="D230" s="3">
        <f>IF(B230&gt;元金均等方式!$C$4,0,(ISPMT(元金均等方式!$D$3/12,Work!B230-1,元金均等方式!$C$4,-元金均等方式!$C$5)))</f>
        <v>625</v>
      </c>
      <c r="E230" s="3">
        <f t="shared" si="10"/>
        <v>42291</v>
      </c>
      <c r="F230" s="3">
        <f t="shared" si="11"/>
        <v>583333.33333333186</v>
      </c>
    </row>
    <row r="231" spans="2:6" ht="18">
      <c r="B231" s="1">
        <v>227</v>
      </c>
      <c r="C231" s="3">
        <f>IF(B231&gt;元金均等方式!$C$4,0,(-(-元金均等方式!$C$5/元金均等方式!$C$4)))</f>
        <v>41666.666666666664</v>
      </c>
      <c r="D231" s="3">
        <f>IF(B231&gt;元金均等方式!$C$4,0,(ISPMT(元金均等方式!$D$3/12,Work!B231-1,元金均等方式!$C$4,-元金均等方式!$C$5)))</f>
        <v>583.33333333333337</v>
      </c>
      <c r="E231" s="3">
        <f t="shared" si="10"/>
        <v>42250</v>
      </c>
      <c r="F231" s="3">
        <f t="shared" si="11"/>
        <v>541666.66666666523</v>
      </c>
    </row>
    <row r="232" spans="2:6" ht="18">
      <c r="B232" s="1">
        <v>228</v>
      </c>
      <c r="C232" s="3">
        <f>IF(B232&gt;元金均等方式!$C$4,0,(-(-元金均等方式!$C$5/元金均等方式!$C$4)))</f>
        <v>41666.666666666664</v>
      </c>
      <c r="D232" s="3">
        <f>IF(B232&gt;元金均等方式!$C$4,0,(ISPMT(元金均等方式!$D$3/12,Work!B232-1,元金均等方式!$C$4,-元金均等方式!$C$5)))</f>
        <v>541.66666666666663</v>
      </c>
      <c r="E232" s="3">
        <f t="shared" si="10"/>
        <v>42208</v>
      </c>
      <c r="F232" s="3">
        <f t="shared" si="11"/>
        <v>499999.99999999854</v>
      </c>
    </row>
    <row r="233" spans="2:6" ht="18">
      <c r="B233" s="1">
        <v>229</v>
      </c>
      <c r="C233" s="3">
        <f>IF(B233&gt;元金均等方式!$C$4,0,(-(-元金均等方式!$C$5/元金均等方式!$C$4)))</f>
        <v>41666.666666666664</v>
      </c>
      <c r="D233" s="3">
        <f>IF(B233&gt;元金均等方式!$C$4,0,(ISPMT(元金均等方式!$D$3/12,Work!B233-1,元金均等方式!$C$4,-元金均等方式!$C$5)))</f>
        <v>500</v>
      </c>
      <c r="E233" s="3">
        <f t="shared" si="10"/>
        <v>42166</v>
      </c>
      <c r="F233" s="3">
        <f t="shared" si="11"/>
        <v>458333.33333333186</v>
      </c>
    </row>
    <row r="234" spans="2:6" ht="18">
      <c r="B234" s="1">
        <v>230</v>
      </c>
      <c r="C234" s="3">
        <f>IF(B234&gt;元金均等方式!$C$4,0,(-(-元金均等方式!$C$5/元金均等方式!$C$4)))</f>
        <v>41666.666666666664</v>
      </c>
      <c r="D234" s="3">
        <f>IF(B234&gt;元金均等方式!$C$4,0,(ISPMT(元金均等方式!$D$3/12,Work!B234-1,元金均等方式!$C$4,-元金均等方式!$C$5)))</f>
        <v>458.33333333333331</v>
      </c>
      <c r="E234" s="3">
        <f t="shared" si="10"/>
        <v>42125</v>
      </c>
      <c r="F234" s="3">
        <f t="shared" si="11"/>
        <v>416666.66666666517</v>
      </c>
    </row>
    <row r="235" spans="2:6" ht="18">
      <c r="B235" s="1">
        <v>231</v>
      </c>
      <c r="C235" s="3">
        <f>IF(B235&gt;元金均等方式!$C$4,0,(-(-元金均等方式!$C$5/元金均等方式!$C$4)))</f>
        <v>41666.666666666664</v>
      </c>
      <c r="D235" s="3">
        <f>IF(B235&gt;元金均等方式!$C$4,0,(ISPMT(元金均等方式!$D$3/12,Work!B235-1,元金均等方式!$C$4,-元金均等方式!$C$5)))</f>
        <v>416.66666666666669</v>
      </c>
      <c r="E235" s="3">
        <f t="shared" si="10"/>
        <v>42083</v>
      </c>
      <c r="F235" s="3">
        <f t="shared" si="11"/>
        <v>374999.99999999849</v>
      </c>
    </row>
    <row r="236" spans="2:6" ht="18">
      <c r="B236" s="1">
        <v>232</v>
      </c>
      <c r="C236" s="3">
        <f>IF(B236&gt;元金均等方式!$C$4,0,(-(-元金均等方式!$C$5/元金均等方式!$C$4)))</f>
        <v>41666.666666666664</v>
      </c>
      <c r="D236" s="3">
        <f>IF(B236&gt;元金均等方式!$C$4,0,(ISPMT(元金均等方式!$D$3/12,Work!B236-1,元金均等方式!$C$4,-元金均等方式!$C$5)))</f>
        <v>375</v>
      </c>
      <c r="E236" s="3">
        <f t="shared" si="10"/>
        <v>42041</v>
      </c>
      <c r="F236" s="3">
        <f t="shared" si="11"/>
        <v>333333.3333333318</v>
      </c>
    </row>
    <row r="237" spans="2:6" ht="18">
      <c r="B237" s="1">
        <v>233</v>
      </c>
      <c r="C237" s="3">
        <f>IF(B237&gt;元金均等方式!$C$4,0,(-(-元金均等方式!$C$5/元金均等方式!$C$4)))</f>
        <v>41666.666666666664</v>
      </c>
      <c r="D237" s="3">
        <f>IF(B237&gt;元金均等方式!$C$4,0,(ISPMT(元金均等方式!$D$3/12,Work!B237-1,元金均等方式!$C$4,-元金均等方式!$C$5)))</f>
        <v>333.33333333333331</v>
      </c>
      <c r="E237" s="3">
        <f t="shared" si="10"/>
        <v>42000</v>
      </c>
      <c r="F237" s="3">
        <f t="shared" si="11"/>
        <v>291666.66666666511</v>
      </c>
    </row>
    <row r="238" spans="2:6" ht="18">
      <c r="B238" s="1">
        <v>234</v>
      </c>
      <c r="C238" s="3">
        <f>IF(B238&gt;元金均等方式!$C$4,0,(-(-元金均等方式!$C$5/元金均等方式!$C$4)))</f>
        <v>41666.666666666664</v>
      </c>
      <c r="D238" s="3">
        <f>IF(B238&gt;元金均等方式!$C$4,0,(ISPMT(元金均等方式!$D$3/12,Work!B238-1,元金均等方式!$C$4,-元金均等方式!$C$5)))</f>
        <v>291.66666666666669</v>
      </c>
      <c r="E238" s="3">
        <f t="shared" si="10"/>
        <v>41958</v>
      </c>
      <c r="F238" s="3">
        <f t="shared" si="11"/>
        <v>249999.99999999846</v>
      </c>
    </row>
    <row r="239" spans="2:6" ht="18">
      <c r="B239" s="1">
        <v>235</v>
      </c>
      <c r="C239" s="3">
        <f>IF(B239&gt;元金均等方式!$C$4,0,(-(-元金均等方式!$C$5/元金均等方式!$C$4)))</f>
        <v>41666.666666666664</v>
      </c>
      <c r="D239" s="3">
        <f>IF(B239&gt;元金均等方式!$C$4,0,(ISPMT(元金均等方式!$D$3/12,Work!B239-1,元金均等方式!$C$4,-元金均等方式!$C$5)))</f>
        <v>250</v>
      </c>
      <c r="E239" s="3">
        <f t="shared" si="10"/>
        <v>41916</v>
      </c>
      <c r="F239" s="3">
        <f t="shared" si="11"/>
        <v>208333.3333333318</v>
      </c>
    </row>
    <row r="240" spans="2:6" ht="18">
      <c r="B240" s="1">
        <v>236</v>
      </c>
      <c r="C240" s="3">
        <f>IF(B240&gt;元金均等方式!$C$4,0,(-(-元金均等方式!$C$5/元金均等方式!$C$4)))</f>
        <v>41666.666666666664</v>
      </c>
      <c r="D240" s="3">
        <f>IF(B240&gt;元金均等方式!$C$4,0,(ISPMT(元金均等方式!$D$3/12,Work!B240-1,元金均等方式!$C$4,-元金均等方式!$C$5)))</f>
        <v>208.33333333333334</v>
      </c>
      <c r="E240" s="3">
        <f t="shared" si="10"/>
        <v>41875</v>
      </c>
      <c r="F240" s="3">
        <f t="shared" si="11"/>
        <v>166666.66666666514</v>
      </c>
    </row>
    <row r="241" spans="2:6" ht="18">
      <c r="B241" s="1">
        <v>237</v>
      </c>
      <c r="C241" s="3">
        <f>IF(B241&gt;元金均等方式!$C$4,0,(-(-元金均等方式!$C$5/元金均等方式!$C$4)))</f>
        <v>41666.666666666664</v>
      </c>
      <c r="D241" s="3">
        <f>IF(B241&gt;元金均等方式!$C$4,0,(ISPMT(元金均等方式!$D$3/12,Work!B241-1,元金均等方式!$C$4,-元金均等方式!$C$5)))</f>
        <v>166.66666666666666</v>
      </c>
      <c r="E241" s="3">
        <f t="shared" si="10"/>
        <v>41833</v>
      </c>
      <c r="F241" s="3">
        <f t="shared" si="11"/>
        <v>124999.99999999849</v>
      </c>
    </row>
    <row r="242" spans="2:6" ht="18">
      <c r="B242" s="1">
        <v>238</v>
      </c>
      <c r="C242" s="3">
        <f>IF(B242&gt;元金均等方式!$C$4,0,(-(-元金均等方式!$C$5/元金均等方式!$C$4)))</f>
        <v>41666.666666666664</v>
      </c>
      <c r="D242" s="3">
        <f>IF(B242&gt;元金均等方式!$C$4,0,(ISPMT(元金均等方式!$D$3/12,Work!B242-1,元金均等方式!$C$4,-元金均等方式!$C$5)))</f>
        <v>125</v>
      </c>
      <c r="E242" s="3">
        <f t="shared" si="10"/>
        <v>41791</v>
      </c>
      <c r="F242" s="3">
        <f t="shared" si="11"/>
        <v>83333.33333333183</v>
      </c>
    </row>
    <row r="243" spans="2:6" ht="18">
      <c r="B243" s="1">
        <v>239</v>
      </c>
      <c r="C243" s="3">
        <f>IF(B243&gt;元金均等方式!$C$4,0,(-(-元金均等方式!$C$5/元金均等方式!$C$4)))</f>
        <v>41666.666666666664</v>
      </c>
      <c r="D243" s="3">
        <f>IF(B243&gt;元金均等方式!$C$4,0,(ISPMT(元金均等方式!$D$3/12,Work!B243-1,元金均等方式!$C$4,-元金均等方式!$C$5)))</f>
        <v>83.333333333333329</v>
      </c>
      <c r="E243" s="3">
        <f t="shared" si="10"/>
        <v>41750</v>
      </c>
      <c r="F243" s="3">
        <f t="shared" si="11"/>
        <v>41666.666666665165</v>
      </c>
    </row>
    <row r="244" spans="2:6" ht="18">
      <c r="B244" s="1">
        <v>240</v>
      </c>
      <c r="C244" s="3">
        <f>IF(B244&gt;元金均等方式!$C$4,0,(-(-元金均等方式!$C$5/元金均等方式!$C$4)))</f>
        <v>41666.666666666664</v>
      </c>
      <c r="D244" s="3">
        <f>IF(B244&gt;元金均等方式!$C$4,0,(ISPMT(元金均等方式!$D$3/12,Work!B244-1,元金均等方式!$C$4,-元金均等方式!$C$5)))</f>
        <v>41.666666666666664</v>
      </c>
      <c r="E244" s="3">
        <f>IF(ROUNDDOWN(C244+D244,0)&gt;F243,F243,ROUNDDOWN(C244+D244,0))</f>
        <v>41666.666666665165</v>
      </c>
      <c r="F244" s="3">
        <f t="shared" si="11"/>
        <v>-1.4988472685217857E-9</v>
      </c>
    </row>
    <row r="245" spans="2:6" ht="18">
      <c r="B245" s="1">
        <v>241</v>
      </c>
      <c r="C245" s="3">
        <f>IF(B245&gt;元金均等方式!$C$4,0,(-(-元金均等方式!$C$5/元金均等方式!$C$4)))</f>
        <v>0</v>
      </c>
      <c r="D245" s="3">
        <f>IF(B245&gt;元金均等方式!$C$4,0,(ISPMT(元金均等方式!$D$3/12,Work!B245-1,元金均等方式!$C$4,-元金均等方式!$C$5)))</f>
        <v>0</v>
      </c>
      <c r="E245" s="3">
        <f t="shared" ref="E245:E308" si="12">ROUNDDOWN(C245+D245,0)</f>
        <v>0</v>
      </c>
      <c r="F245" s="3">
        <f t="shared" si="11"/>
        <v>-1.4988472685217857E-9</v>
      </c>
    </row>
    <row r="246" spans="2:6" ht="18">
      <c r="B246" s="1">
        <v>242</v>
      </c>
      <c r="C246" s="3">
        <f>IF(B246&gt;元金均等方式!$C$4,0,(-(-元金均等方式!$C$5/元金均等方式!$C$4)))</f>
        <v>0</v>
      </c>
      <c r="D246" s="3">
        <f>IF(B246&gt;元金均等方式!$C$4,0,(ISPMT(元金均等方式!$D$3/12,Work!B246-1,元金均等方式!$C$4,-元金均等方式!$C$5)))</f>
        <v>0</v>
      </c>
      <c r="E246" s="3">
        <f t="shared" si="12"/>
        <v>0</v>
      </c>
      <c r="F246" s="3">
        <f t="shared" si="11"/>
        <v>-1.4988472685217857E-9</v>
      </c>
    </row>
    <row r="247" spans="2:6" ht="18">
      <c r="B247" s="1">
        <v>243</v>
      </c>
      <c r="C247" s="3">
        <f>IF(B247&gt;元金均等方式!$C$4,0,(-(-元金均等方式!$C$5/元金均等方式!$C$4)))</f>
        <v>0</v>
      </c>
      <c r="D247" s="3">
        <f>IF(B247&gt;元金均等方式!$C$4,0,(ISPMT(元金均等方式!$D$3/12,Work!B247-1,元金均等方式!$C$4,-元金均等方式!$C$5)))</f>
        <v>0</v>
      </c>
      <c r="E247" s="3">
        <f t="shared" si="12"/>
        <v>0</v>
      </c>
      <c r="F247" s="3">
        <f t="shared" si="11"/>
        <v>-1.4988472685217857E-9</v>
      </c>
    </row>
    <row r="248" spans="2:6" ht="18">
      <c r="B248" s="1">
        <v>244</v>
      </c>
      <c r="C248" s="3">
        <f>IF(B248&gt;元金均等方式!$C$4,0,(-(-元金均等方式!$C$5/元金均等方式!$C$4)))</f>
        <v>0</v>
      </c>
      <c r="D248" s="3">
        <f>IF(B248&gt;元金均等方式!$C$4,0,(ISPMT(元金均等方式!$D$3/12,Work!B248-1,元金均等方式!$C$4,-元金均等方式!$C$5)))</f>
        <v>0</v>
      </c>
      <c r="E248" s="3">
        <f t="shared" si="12"/>
        <v>0</v>
      </c>
      <c r="F248" s="3">
        <f t="shared" si="11"/>
        <v>-1.4988472685217857E-9</v>
      </c>
    </row>
    <row r="249" spans="2:6" ht="18">
      <c r="B249" s="1">
        <v>245</v>
      </c>
      <c r="C249" s="3">
        <f>IF(B249&gt;元金均等方式!$C$4,0,(-(-元金均等方式!$C$5/元金均等方式!$C$4)))</f>
        <v>0</v>
      </c>
      <c r="D249" s="3">
        <f>IF(B249&gt;元金均等方式!$C$4,0,(ISPMT(元金均等方式!$D$3/12,Work!B249-1,元金均等方式!$C$4,-元金均等方式!$C$5)))</f>
        <v>0</v>
      </c>
      <c r="E249" s="3">
        <f t="shared" si="12"/>
        <v>0</v>
      </c>
      <c r="F249" s="3">
        <f t="shared" si="11"/>
        <v>-1.4988472685217857E-9</v>
      </c>
    </row>
    <row r="250" spans="2:6" ht="18">
      <c r="B250" s="1">
        <v>246</v>
      </c>
      <c r="C250" s="3">
        <f>IF(B250&gt;元金均等方式!$C$4,0,(-(-元金均等方式!$C$5/元金均等方式!$C$4)))</f>
        <v>0</v>
      </c>
      <c r="D250" s="3">
        <f>IF(B250&gt;元金均等方式!$C$4,0,(ISPMT(元金均等方式!$D$3/12,Work!B250-1,元金均等方式!$C$4,-元金均等方式!$C$5)))</f>
        <v>0</v>
      </c>
      <c r="E250" s="3">
        <f t="shared" si="12"/>
        <v>0</v>
      </c>
      <c r="F250" s="3">
        <f t="shared" si="11"/>
        <v>-1.4988472685217857E-9</v>
      </c>
    </row>
    <row r="251" spans="2:6" ht="18">
      <c r="B251" s="1">
        <v>247</v>
      </c>
      <c r="C251" s="3">
        <f>IF(B251&gt;元金均等方式!$C$4,0,(-(-元金均等方式!$C$5/元金均等方式!$C$4)))</f>
        <v>0</v>
      </c>
      <c r="D251" s="3">
        <f>IF(B251&gt;元金均等方式!$C$4,0,(ISPMT(元金均等方式!$D$3/12,Work!B251-1,元金均等方式!$C$4,-元金均等方式!$C$5)))</f>
        <v>0</v>
      </c>
      <c r="E251" s="3">
        <f t="shared" si="12"/>
        <v>0</v>
      </c>
      <c r="F251" s="3">
        <f t="shared" si="11"/>
        <v>-1.4988472685217857E-9</v>
      </c>
    </row>
    <row r="252" spans="2:6" ht="18">
      <c r="B252" s="1">
        <v>248</v>
      </c>
      <c r="C252" s="3">
        <f>IF(B252&gt;元金均等方式!$C$4,0,(-(-元金均等方式!$C$5/元金均等方式!$C$4)))</f>
        <v>0</v>
      </c>
      <c r="D252" s="3">
        <f>IF(B252&gt;元金均等方式!$C$4,0,(ISPMT(元金均等方式!$D$3/12,Work!B252-1,元金均等方式!$C$4,-元金均等方式!$C$5)))</f>
        <v>0</v>
      </c>
      <c r="E252" s="3">
        <f t="shared" si="12"/>
        <v>0</v>
      </c>
      <c r="F252" s="3">
        <f t="shared" si="11"/>
        <v>-1.4988472685217857E-9</v>
      </c>
    </row>
    <row r="253" spans="2:6" ht="18">
      <c r="B253" s="1">
        <v>249</v>
      </c>
      <c r="C253" s="3">
        <f>IF(B253&gt;元金均等方式!$C$4,0,(-(-元金均等方式!$C$5/元金均等方式!$C$4)))</f>
        <v>0</v>
      </c>
      <c r="D253" s="3">
        <f>IF(B253&gt;元金均等方式!$C$4,0,(ISPMT(元金均等方式!$D$3/12,Work!B253-1,元金均等方式!$C$4,-元金均等方式!$C$5)))</f>
        <v>0</v>
      </c>
      <c r="E253" s="3">
        <f t="shared" si="12"/>
        <v>0</v>
      </c>
      <c r="F253" s="3">
        <f t="shared" si="11"/>
        <v>-1.4988472685217857E-9</v>
      </c>
    </row>
    <row r="254" spans="2:6" ht="18">
      <c r="B254" s="1">
        <v>250</v>
      </c>
      <c r="C254" s="3">
        <f>IF(B254&gt;元金均等方式!$C$4,0,(-(-元金均等方式!$C$5/元金均等方式!$C$4)))</f>
        <v>0</v>
      </c>
      <c r="D254" s="3">
        <f>IF(B254&gt;元金均等方式!$C$4,0,(ISPMT(元金均等方式!$D$3/12,Work!B254-1,元金均等方式!$C$4,-元金均等方式!$C$5)))</f>
        <v>0</v>
      </c>
      <c r="E254" s="3">
        <f t="shared" si="12"/>
        <v>0</v>
      </c>
      <c r="F254" s="3">
        <f t="shared" si="11"/>
        <v>-1.4988472685217857E-9</v>
      </c>
    </row>
    <row r="255" spans="2:6" ht="18">
      <c r="B255" s="1">
        <v>251</v>
      </c>
      <c r="C255" s="3">
        <f>IF(B255&gt;元金均等方式!$C$4,0,(-(-元金均等方式!$C$5/元金均等方式!$C$4)))</f>
        <v>0</v>
      </c>
      <c r="D255" s="3">
        <f>IF(B255&gt;元金均等方式!$C$4,0,(ISPMT(元金均等方式!$D$3/12,Work!B255-1,元金均等方式!$C$4,-元金均等方式!$C$5)))</f>
        <v>0</v>
      </c>
      <c r="E255" s="3">
        <f t="shared" si="12"/>
        <v>0</v>
      </c>
      <c r="F255" s="3">
        <f t="shared" si="11"/>
        <v>-1.4988472685217857E-9</v>
      </c>
    </row>
    <row r="256" spans="2:6" ht="18">
      <c r="B256" s="1">
        <v>252</v>
      </c>
      <c r="C256" s="3">
        <f>IF(B256&gt;元金均等方式!$C$4,0,(-(-元金均等方式!$C$5/元金均等方式!$C$4)))</f>
        <v>0</v>
      </c>
      <c r="D256" s="3">
        <f>IF(B256&gt;元金均等方式!$C$4,0,(ISPMT(元金均等方式!$D$3/12,Work!B256-1,元金均等方式!$C$4,-元金均等方式!$C$5)))</f>
        <v>0</v>
      </c>
      <c r="E256" s="3">
        <f t="shared" si="12"/>
        <v>0</v>
      </c>
      <c r="F256" s="3">
        <f t="shared" si="11"/>
        <v>-1.4988472685217857E-9</v>
      </c>
    </row>
    <row r="257" spans="2:6" ht="18">
      <c r="B257" s="1">
        <v>253</v>
      </c>
      <c r="C257" s="3">
        <f>IF(B257&gt;元金均等方式!$C$4,0,(-(-元金均等方式!$C$5/元金均等方式!$C$4)))</f>
        <v>0</v>
      </c>
      <c r="D257" s="3">
        <f>IF(B257&gt;元金均等方式!$C$4,0,(ISPMT(元金均等方式!$D$3/12,Work!B257-1,元金均等方式!$C$4,-元金均等方式!$C$5)))</f>
        <v>0</v>
      </c>
      <c r="E257" s="3">
        <f t="shared" si="12"/>
        <v>0</v>
      </c>
      <c r="F257" s="3">
        <f t="shared" si="11"/>
        <v>-1.4988472685217857E-9</v>
      </c>
    </row>
    <row r="258" spans="2:6" ht="18">
      <c r="B258" s="1">
        <v>254</v>
      </c>
      <c r="C258" s="3">
        <f>IF(B258&gt;元金均等方式!$C$4,0,(-(-元金均等方式!$C$5/元金均等方式!$C$4)))</f>
        <v>0</v>
      </c>
      <c r="D258" s="3">
        <f>IF(B258&gt;元金均等方式!$C$4,0,(ISPMT(元金均等方式!$D$3/12,Work!B258-1,元金均等方式!$C$4,-元金均等方式!$C$5)))</f>
        <v>0</v>
      </c>
      <c r="E258" s="3">
        <f t="shared" si="12"/>
        <v>0</v>
      </c>
      <c r="F258" s="3">
        <f t="shared" si="11"/>
        <v>-1.4988472685217857E-9</v>
      </c>
    </row>
    <row r="259" spans="2:6" ht="18">
      <c r="B259" s="1">
        <v>255</v>
      </c>
      <c r="C259" s="3">
        <f>IF(B259&gt;元金均等方式!$C$4,0,(-(-元金均等方式!$C$5/元金均等方式!$C$4)))</f>
        <v>0</v>
      </c>
      <c r="D259" s="3">
        <f>IF(B259&gt;元金均等方式!$C$4,0,(ISPMT(元金均等方式!$D$3/12,Work!B259-1,元金均等方式!$C$4,-元金均等方式!$C$5)))</f>
        <v>0</v>
      </c>
      <c r="E259" s="3">
        <f t="shared" si="12"/>
        <v>0</v>
      </c>
      <c r="F259" s="3">
        <f t="shared" si="11"/>
        <v>-1.4988472685217857E-9</v>
      </c>
    </row>
    <row r="260" spans="2:6" ht="18">
      <c r="B260" s="1">
        <v>256</v>
      </c>
      <c r="C260" s="3">
        <f>IF(B260&gt;元金均等方式!$C$4,0,(-(-元金均等方式!$C$5/元金均等方式!$C$4)))</f>
        <v>0</v>
      </c>
      <c r="D260" s="3">
        <f>IF(B260&gt;元金均等方式!$C$4,0,(ISPMT(元金均等方式!$D$3/12,Work!B260-1,元金均等方式!$C$4,-元金均等方式!$C$5)))</f>
        <v>0</v>
      </c>
      <c r="E260" s="3">
        <f t="shared" si="12"/>
        <v>0</v>
      </c>
    </row>
    <row r="261" spans="2:6" ht="18">
      <c r="B261" s="1">
        <v>257</v>
      </c>
      <c r="C261" s="3">
        <f>IF(B261&gt;元金均等方式!$C$4,0,(-(-元金均等方式!$C$5/元金均等方式!$C$4)))</f>
        <v>0</v>
      </c>
      <c r="D261" s="3">
        <f>IF(B261&gt;元金均等方式!$C$4,0,(ISPMT(元金均等方式!$D$3/12,Work!B261-1,元金均等方式!$C$4,-元金均等方式!$C$5)))</f>
        <v>0</v>
      </c>
      <c r="E261" s="3">
        <f t="shared" si="12"/>
        <v>0</v>
      </c>
    </row>
    <row r="262" spans="2:6" ht="18">
      <c r="B262" s="1">
        <v>258</v>
      </c>
      <c r="C262" s="3">
        <f>IF(B262&gt;元金均等方式!$C$4,0,(-(-元金均等方式!$C$5/元金均等方式!$C$4)))</f>
        <v>0</v>
      </c>
      <c r="D262" s="3">
        <f>IF(B262&gt;元金均等方式!$C$4,0,(ISPMT(元金均等方式!$D$3/12,Work!B262-1,元金均等方式!$C$4,-元金均等方式!$C$5)))</f>
        <v>0</v>
      </c>
      <c r="E262" s="3">
        <f t="shared" si="12"/>
        <v>0</v>
      </c>
    </row>
    <row r="263" spans="2:6" ht="18">
      <c r="B263" s="1">
        <v>259</v>
      </c>
      <c r="C263" s="3">
        <f>IF(B263&gt;元金均等方式!$C$4,0,(-(-元金均等方式!$C$5/元金均等方式!$C$4)))</f>
        <v>0</v>
      </c>
      <c r="D263" s="3">
        <f>IF(B263&gt;元金均等方式!$C$4,0,(ISPMT(元金均等方式!$D$3/12,Work!B263-1,元金均等方式!$C$4,-元金均等方式!$C$5)))</f>
        <v>0</v>
      </c>
      <c r="E263" s="3">
        <f t="shared" si="12"/>
        <v>0</v>
      </c>
    </row>
    <row r="264" spans="2:6" ht="18">
      <c r="B264" s="1">
        <v>260</v>
      </c>
      <c r="C264" s="3">
        <f>IF(B264&gt;元金均等方式!$C$4,0,(-(-元金均等方式!$C$5/元金均等方式!$C$4)))</f>
        <v>0</v>
      </c>
      <c r="D264" s="3">
        <f>IF(B264&gt;元金均等方式!$C$4,0,(ISPMT(元金均等方式!$D$3/12,Work!B264-1,元金均等方式!$C$4,-元金均等方式!$C$5)))</f>
        <v>0</v>
      </c>
      <c r="E264" s="3">
        <f t="shared" si="12"/>
        <v>0</v>
      </c>
    </row>
    <row r="265" spans="2:6" ht="18">
      <c r="B265" s="1">
        <v>261</v>
      </c>
      <c r="C265" s="3">
        <f>IF(B265&gt;元金均等方式!$C$4,0,(-(-元金均等方式!$C$5/元金均等方式!$C$4)))</f>
        <v>0</v>
      </c>
      <c r="D265" s="3">
        <f>IF(B265&gt;元金均等方式!$C$4,0,(ISPMT(元金均等方式!$D$3/12,Work!B265-1,元金均等方式!$C$4,-元金均等方式!$C$5)))</f>
        <v>0</v>
      </c>
      <c r="E265" s="3">
        <f t="shared" si="12"/>
        <v>0</v>
      </c>
    </row>
    <row r="266" spans="2:6" ht="18">
      <c r="B266" s="1">
        <v>262</v>
      </c>
      <c r="C266" s="3">
        <f>IF(B266&gt;元金均等方式!$C$4,0,(-(-元金均等方式!$C$5/元金均等方式!$C$4)))</f>
        <v>0</v>
      </c>
      <c r="D266" s="3">
        <f>IF(B266&gt;元金均等方式!$C$4,0,(ISPMT(元金均等方式!$D$3/12,Work!B266-1,元金均等方式!$C$4,-元金均等方式!$C$5)))</f>
        <v>0</v>
      </c>
      <c r="E266" s="3">
        <f t="shared" si="12"/>
        <v>0</v>
      </c>
    </row>
    <row r="267" spans="2:6" ht="18">
      <c r="B267" s="1">
        <v>263</v>
      </c>
      <c r="C267" s="3">
        <f>IF(B267&gt;元金均等方式!$C$4,0,(-(-元金均等方式!$C$5/元金均等方式!$C$4)))</f>
        <v>0</v>
      </c>
      <c r="D267" s="3">
        <f>IF(B267&gt;元金均等方式!$C$4,0,(ISPMT(元金均等方式!$D$3/12,Work!B267-1,元金均等方式!$C$4,-元金均等方式!$C$5)))</f>
        <v>0</v>
      </c>
      <c r="E267" s="3">
        <f t="shared" si="12"/>
        <v>0</v>
      </c>
    </row>
    <row r="268" spans="2:6" ht="18">
      <c r="B268" s="1">
        <v>264</v>
      </c>
      <c r="C268" s="3">
        <f>IF(B268&gt;元金均等方式!$C$4,0,(-(-元金均等方式!$C$5/元金均等方式!$C$4)))</f>
        <v>0</v>
      </c>
      <c r="D268" s="3">
        <f>IF(B268&gt;元金均等方式!$C$4,0,(ISPMT(元金均等方式!$D$3/12,Work!B268-1,元金均等方式!$C$4,-元金均等方式!$C$5)))</f>
        <v>0</v>
      </c>
      <c r="E268" s="3">
        <f t="shared" si="12"/>
        <v>0</v>
      </c>
    </row>
    <row r="269" spans="2:6" ht="18">
      <c r="B269" s="1">
        <v>265</v>
      </c>
      <c r="C269" s="3">
        <f>IF(B269&gt;元金均等方式!$C$4,0,(-(-元金均等方式!$C$5/元金均等方式!$C$4)))</f>
        <v>0</v>
      </c>
      <c r="D269" s="3">
        <f>IF(B269&gt;元金均等方式!$C$4,0,(ISPMT(元金均等方式!$D$3/12,Work!B269-1,元金均等方式!$C$4,-元金均等方式!$C$5)))</f>
        <v>0</v>
      </c>
      <c r="E269" s="3">
        <f t="shared" si="12"/>
        <v>0</v>
      </c>
    </row>
    <row r="270" spans="2:6" ht="18">
      <c r="B270" s="1">
        <v>266</v>
      </c>
      <c r="C270" s="3">
        <f>IF(B270&gt;元金均等方式!$C$4,0,(-(-元金均等方式!$C$5/元金均等方式!$C$4)))</f>
        <v>0</v>
      </c>
      <c r="D270" s="3">
        <f>IF(B270&gt;元金均等方式!$C$4,0,(ISPMT(元金均等方式!$D$3/12,Work!B270-1,元金均等方式!$C$4,-元金均等方式!$C$5)))</f>
        <v>0</v>
      </c>
      <c r="E270" s="3">
        <f t="shared" si="12"/>
        <v>0</v>
      </c>
    </row>
    <row r="271" spans="2:6" ht="18">
      <c r="B271" s="1">
        <v>267</v>
      </c>
      <c r="C271" s="3">
        <f>IF(B271&gt;元金均等方式!$C$4,0,(-(-元金均等方式!$C$5/元金均等方式!$C$4)))</f>
        <v>0</v>
      </c>
      <c r="D271" s="3">
        <f>IF(B271&gt;元金均等方式!$C$4,0,(ISPMT(元金均等方式!$D$3/12,Work!B271-1,元金均等方式!$C$4,-元金均等方式!$C$5)))</f>
        <v>0</v>
      </c>
      <c r="E271" s="3">
        <f t="shared" si="12"/>
        <v>0</v>
      </c>
    </row>
    <row r="272" spans="2:6" ht="18">
      <c r="B272" s="1">
        <v>268</v>
      </c>
      <c r="C272" s="3">
        <f>IF(B272&gt;元金均等方式!$C$4,0,(-(-元金均等方式!$C$5/元金均等方式!$C$4)))</f>
        <v>0</v>
      </c>
      <c r="D272" s="3">
        <f>IF(B272&gt;元金均等方式!$C$4,0,(ISPMT(元金均等方式!$D$3/12,Work!B272-1,元金均等方式!$C$4,-元金均等方式!$C$5)))</f>
        <v>0</v>
      </c>
      <c r="E272" s="3">
        <f t="shared" si="12"/>
        <v>0</v>
      </c>
    </row>
    <row r="273" spans="2:5" ht="18">
      <c r="B273" s="1">
        <v>269</v>
      </c>
      <c r="C273" s="3">
        <f>IF(B273&gt;元金均等方式!$C$4,0,(-(-元金均等方式!$C$5/元金均等方式!$C$4)))</f>
        <v>0</v>
      </c>
      <c r="D273" s="3">
        <f>IF(B273&gt;元金均等方式!$C$4,0,(ISPMT(元金均等方式!$D$3/12,Work!B273-1,元金均等方式!$C$4,-元金均等方式!$C$5)))</f>
        <v>0</v>
      </c>
      <c r="E273" s="3">
        <f t="shared" si="12"/>
        <v>0</v>
      </c>
    </row>
    <row r="274" spans="2:5" ht="18">
      <c r="B274" s="1">
        <v>270</v>
      </c>
      <c r="C274" s="3">
        <f>IF(B274&gt;元金均等方式!$C$4,0,(-(-元金均等方式!$C$5/元金均等方式!$C$4)))</f>
        <v>0</v>
      </c>
      <c r="D274" s="3">
        <f>IF(B274&gt;元金均等方式!$C$4,0,(ISPMT(元金均等方式!$D$3/12,Work!B274-1,元金均等方式!$C$4,-元金均等方式!$C$5)))</f>
        <v>0</v>
      </c>
      <c r="E274" s="3">
        <f t="shared" si="12"/>
        <v>0</v>
      </c>
    </row>
    <row r="275" spans="2:5" ht="18">
      <c r="B275" s="1">
        <v>271</v>
      </c>
      <c r="C275" s="3">
        <f>IF(B275&gt;元金均等方式!$C$4,0,(-(-元金均等方式!$C$5/元金均等方式!$C$4)))</f>
        <v>0</v>
      </c>
      <c r="D275" s="3">
        <f>IF(B275&gt;元金均等方式!$C$4,0,(ISPMT(元金均等方式!$D$3/12,Work!B275-1,元金均等方式!$C$4,-元金均等方式!$C$5)))</f>
        <v>0</v>
      </c>
      <c r="E275" s="3">
        <f t="shared" si="12"/>
        <v>0</v>
      </c>
    </row>
    <row r="276" spans="2:5" ht="18">
      <c r="B276" s="1">
        <v>272</v>
      </c>
      <c r="C276" s="3">
        <f>IF(B276&gt;元金均等方式!$C$4,0,(-(-元金均等方式!$C$5/元金均等方式!$C$4)))</f>
        <v>0</v>
      </c>
      <c r="D276" s="3">
        <f>IF(B276&gt;元金均等方式!$C$4,0,(ISPMT(元金均等方式!$D$3/12,Work!B276-1,元金均等方式!$C$4,-元金均等方式!$C$5)))</f>
        <v>0</v>
      </c>
      <c r="E276" s="3">
        <f t="shared" si="12"/>
        <v>0</v>
      </c>
    </row>
    <row r="277" spans="2:5" ht="18">
      <c r="B277" s="1">
        <v>273</v>
      </c>
      <c r="C277" s="3">
        <f>IF(B277&gt;元金均等方式!$C$4,0,(-(-元金均等方式!$C$5/元金均等方式!$C$4)))</f>
        <v>0</v>
      </c>
      <c r="D277" s="3">
        <f>IF(B277&gt;元金均等方式!$C$4,0,(ISPMT(元金均等方式!$D$3/12,Work!B277-1,元金均等方式!$C$4,-元金均等方式!$C$5)))</f>
        <v>0</v>
      </c>
      <c r="E277" s="3">
        <f t="shared" si="12"/>
        <v>0</v>
      </c>
    </row>
    <row r="278" spans="2:5" ht="18">
      <c r="B278" s="1">
        <v>274</v>
      </c>
      <c r="C278" s="3">
        <f>IF(B278&gt;元金均等方式!$C$4,0,(-(-元金均等方式!$C$5/元金均等方式!$C$4)))</f>
        <v>0</v>
      </c>
      <c r="D278" s="3">
        <f>IF(B278&gt;元金均等方式!$C$4,0,(ISPMT(元金均等方式!$D$3/12,Work!B278-1,元金均等方式!$C$4,-元金均等方式!$C$5)))</f>
        <v>0</v>
      </c>
      <c r="E278" s="3">
        <f t="shared" si="12"/>
        <v>0</v>
      </c>
    </row>
    <row r="279" spans="2:5" ht="18">
      <c r="B279" s="1">
        <v>275</v>
      </c>
      <c r="C279" s="3">
        <f>IF(B279&gt;元金均等方式!$C$4,0,(-(-元金均等方式!$C$5/元金均等方式!$C$4)))</f>
        <v>0</v>
      </c>
      <c r="D279" s="3">
        <f>IF(B279&gt;元金均等方式!$C$4,0,(ISPMT(元金均等方式!$D$3/12,Work!B279-1,元金均等方式!$C$4,-元金均等方式!$C$5)))</f>
        <v>0</v>
      </c>
      <c r="E279" s="3">
        <f t="shared" si="12"/>
        <v>0</v>
      </c>
    </row>
    <row r="280" spans="2:5" ht="18">
      <c r="B280" s="1">
        <v>276</v>
      </c>
      <c r="C280" s="3">
        <f>IF(B280&gt;元金均等方式!$C$4,0,(-(-元金均等方式!$C$5/元金均等方式!$C$4)))</f>
        <v>0</v>
      </c>
      <c r="D280" s="3">
        <f>IF(B280&gt;元金均等方式!$C$4,0,(ISPMT(元金均等方式!$D$3/12,Work!B280-1,元金均等方式!$C$4,-元金均等方式!$C$5)))</f>
        <v>0</v>
      </c>
      <c r="E280" s="3">
        <f t="shared" si="12"/>
        <v>0</v>
      </c>
    </row>
    <row r="281" spans="2:5" ht="18">
      <c r="B281" s="1">
        <v>277</v>
      </c>
      <c r="C281" s="3">
        <f>IF(B281&gt;元金均等方式!$C$4,0,(-(-元金均等方式!$C$5/元金均等方式!$C$4)))</f>
        <v>0</v>
      </c>
      <c r="D281" s="3">
        <f>IF(B281&gt;元金均等方式!$C$4,0,(ISPMT(元金均等方式!$D$3/12,Work!B281-1,元金均等方式!$C$4,-元金均等方式!$C$5)))</f>
        <v>0</v>
      </c>
      <c r="E281" s="3">
        <f t="shared" si="12"/>
        <v>0</v>
      </c>
    </row>
    <row r="282" spans="2:5" ht="18">
      <c r="B282" s="1">
        <v>278</v>
      </c>
      <c r="C282" s="3">
        <f>IF(B282&gt;元金均等方式!$C$4,0,(-(-元金均等方式!$C$5/元金均等方式!$C$4)))</f>
        <v>0</v>
      </c>
      <c r="D282" s="3">
        <f>IF(B282&gt;元金均等方式!$C$4,0,(ISPMT(元金均等方式!$D$3/12,Work!B282-1,元金均等方式!$C$4,-元金均等方式!$C$5)))</f>
        <v>0</v>
      </c>
      <c r="E282" s="3">
        <f t="shared" si="12"/>
        <v>0</v>
      </c>
    </row>
    <row r="283" spans="2:5" ht="18">
      <c r="B283" s="1">
        <v>279</v>
      </c>
      <c r="C283" s="3">
        <f>IF(B283&gt;元金均等方式!$C$4,0,(-(-元金均等方式!$C$5/元金均等方式!$C$4)))</f>
        <v>0</v>
      </c>
      <c r="D283" s="3">
        <f>IF(B283&gt;元金均等方式!$C$4,0,(ISPMT(元金均等方式!$D$3/12,Work!B283-1,元金均等方式!$C$4,-元金均等方式!$C$5)))</f>
        <v>0</v>
      </c>
      <c r="E283" s="3">
        <f t="shared" si="12"/>
        <v>0</v>
      </c>
    </row>
    <row r="284" spans="2:5" ht="18">
      <c r="B284" s="1">
        <v>280</v>
      </c>
      <c r="C284" s="3">
        <f>IF(B284&gt;元金均等方式!$C$4,0,(-(-元金均等方式!$C$5/元金均等方式!$C$4)))</f>
        <v>0</v>
      </c>
      <c r="D284" s="3">
        <f>IF(B284&gt;元金均等方式!$C$4,0,(ISPMT(元金均等方式!$D$3/12,Work!B284-1,元金均等方式!$C$4,-元金均等方式!$C$5)))</f>
        <v>0</v>
      </c>
      <c r="E284" s="3">
        <f t="shared" si="12"/>
        <v>0</v>
      </c>
    </row>
    <row r="285" spans="2:5" ht="18">
      <c r="B285" s="1">
        <v>281</v>
      </c>
      <c r="C285" s="3">
        <f>IF(B285&gt;元金均等方式!$C$4,0,(-(-元金均等方式!$C$5/元金均等方式!$C$4)))</f>
        <v>0</v>
      </c>
      <c r="D285" s="3">
        <f>IF(B285&gt;元金均等方式!$C$4,0,(ISPMT(元金均等方式!$D$3/12,Work!B285-1,元金均等方式!$C$4,-元金均等方式!$C$5)))</f>
        <v>0</v>
      </c>
      <c r="E285" s="3">
        <f t="shared" si="12"/>
        <v>0</v>
      </c>
    </row>
    <row r="286" spans="2:5" ht="18">
      <c r="B286" s="1">
        <v>282</v>
      </c>
      <c r="C286" s="3">
        <f>IF(B286&gt;元金均等方式!$C$4,0,(-(-元金均等方式!$C$5/元金均等方式!$C$4)))</f>
        <v>0</v>
      </c>
      <c r="D286" s="3">
        <f>IF(B286&gt;元金均等方式!$C$4,0,(ISPMT(元金均等方式!$D$3/12,Work!B286-1,元金均等方式!$C$4,-元金均等方式!$C$5)))</f>
        <v>0</v>
      </c>
      <c r="E286" s="3">
        <f t="shared" si="12"/>
        <v>0</v>
      </c>
    </row>
    <row r="287" spans="2:5" ht="18">
      <c r="B287" s="1">
        <v>283</v>
      </c>
      <c r="C287" s="3">
        <f>IF(B287&gt;元金均等方式!$C$4,0,(-(-元金均等方式!$C$5/元金均等方式!$C$4)))</f>
        <v>0</v>
      </c>
      <c r="D287" s="3">
        <f>IF(B287&gt;元金均等方式!$C$4,0,(ISPMT(元金均等方式!$D$3/12,Work!B287-1,元金均等方式!$C$4,-元金均等方式!$C$5)))</f>
        <v>0</v>
      </c>
      <c r="E287" s="3">
        <f t="shared" si="12"/>
        <v>0</v>
      </c>
    </row>
    <row r="288" spans="2:5" ht="18">
      <c r="B288" s="1">
        <v>284</v>
      </c>
      <c r="C288" s="3">
        <f>IF(B288&gt;元金均等方式!$C$4,0,(-(-元金均等方式!$C$5/元金均等方式!$C$4)))</f>
        <v>0</v>
      </c>
      <c r="D288" s="3">
        <f>IF(B288&gt;元金均等方式!$C$4,0,(ISPMT(元金均等方式!$D$3/12,Work!B288-1,元金均等方式!$C$4,-元金均等方式!$C$5)))</f>
        <v>0</v>
      </c>
      <c r="E288" s="3">
        <f t="shared" si="12"/>
        <v>0</v>
      </c>
    </row>
    <row r="289" spans="2:5" ht="18">
      <c r="B289" s="1">
        <v>285</v>
      </c>
      <c r="C289" s="3">
        <f>IF(B289&gt;元金均等方式!$C$4,0,(-(-元金均等方式!$C$5/元金均等方式!$C$4)))</f>
        <v>0</v>
      </c>
      <c r="D289" s="3">
        <f>IF(B289&gt;元金均等方式!$C$4,0,(ISPMT(元金均等方式!$D$3/12,Work!B289-1,元金均等方式!$C$4,-元金均等方式!$C$5)))</f>
        <v>0</v>
      </c>
      <c r="E289" s="3">
        <f t="shared" si="12"/>
        <v>0</v>
      </c>
    </row>
    <row r="290" spans="2:5" ht="18">
      <c r="B290" s="1">
        <v>286</v>
      </c>
      <c r="C290" s="3">
        <f>IF(B290&gt;元金均等方式!$C$4,0,(-(-元金均等方式!$C$5/元金均等方式!$C$4)))</f>
        <v>0</v>
      </c>
      <c r="D290" s="3">
        <f>IF(B290&gt;元金均等方式!$C$4,0,(ISPMT(元金均等方式!$D$3/12,Work!B290-1,元金均等方式!$C$4,-元金均等方式!$C$5)))</f>
        <v>0</v>
      </c>
      <c r="E290" s="3">
        <f t="shared" si="12"/>
        <v>0</v>
      </c>
    </row>
    <row r="291" spans="2:5" ht="18">
      <c r="B291" s="1">
        <v>287</v>
      </c>
      <c r="C291" s="3">
        <f>IF(B291&gt;元金均等方式!$C$4,0,(-(-元金均等方式!$C$5/元金均等方式!$C$4)))</f>
        <v>0</v>
      </c>
      <c r="D291" s="3">
        <f>IF(B291&gt;元金均等方式!$C$4,0,(ISPMT(元金均等方式!$D$3/12,Work!B291-1,元金均等方式!$C$4,-元金均等方式!$C$5)))</f>
        <v>0</v>
      </c>
      <c r="E291" s="3">
        <f t="shared" si="12"/>
        <v>0</v>
      </c>
    </row>
    <row r="292" spans="2:5" ht="18">
      <c r="B292" s="1">
        <v>288</v>
      </c>
      <c r="C292" s="3">
        <f>IF(B292&gt;元金均等方式!$C$4,0,(-(-元金均等方式!$C$5/元金均等方式!$C$4)))</f>
        <v>0</v>
      </c>
      <c r="D292" s="3">
        <f>IF(B292&gt;元金均等方式!$C$4,0,(ISPMT(元金均等方式!$D$3/12,Work!B292-1,元金均等方式!$C$4,-元金均等方式!$C$5)))</f>
        <v>0</v>
      </c>
      <c r="E292" s="3">
        <f t="shared" si="12"/>
        <v>0</v>
      </c>
    </row>
    <row r="293" spans="2:5" ht="18">
      <c r="B293" s="1">
        <v>289</v>
      </c>
      <c r="C293" s="3">
        <f>IF(B293&gt;元金均等方式!$C$4,0,(-(-元金均等方式!$C$5/元金均等方式!$C$4)))</f>
        <v>0</v>
      </c>
      <c r="D293" s="3">
        <f>IF(B293&gt;元金均等方式!$C$4,0,(ISPMT(元金均等方式!$D$3/12,Work!B293-1,元金均等方式!$C$4,-元金均等方式!$C$5)))</f>
        <v>0</v>
      </c>
      <c r="E293" s="3">
        <f t="shared" si="12"/>
        <v>0</v>
      </c>
    </row>
    <row r="294" spans="2:5" ht="18">
      <c r="B294" s="1">
        <v>290</v>
      </c>
      <c r="C294" s="3">
        <f>IF(B294&gt;元金均等方式!$C$4,0,(-(-元金均等方式!$C$5/元金均等方式!$C$4)))</f>
        <v>0</v>
      </c>
      <c r="D294" s="3">
        <f>IF(B294&gt;元金均等方式!$C$4,0,(ISPMT(元金均等方式!$D$3/12,Work!B294-1,元金均等方式!$C$4,-元金均等方式!$C$5)))</f>
        <v>0</v>
      </c>
      <c r="E294" s="3">
        <f t="shared" si="12"/>
        <v>0</v>
      </c>
    </row>
    <row r="295" spans="2:5" ht="18">
      <c r="B295" s="1">
        <v>291</v>
      </c>
      <c r="C295" s="3">
        <f>IF(B295&gt;元金均等方式!$C$4,0,(-(-元金均等方式!$C$5/元金均等方式!$C$4)))</f>
        <v>0</v>
      </c>
      <c r="D295" s="3">
        <f>IF(B295&gt;元金均等方式!$C$4,0,(ISPMT(元金均等方式!$D$3/12,Work!B295-1,元金均等方式!$C$4,-元金均等方式!$C$5)))</f>
        <v>0</v>
      </c>
      <c r="E295" s="3">
        <f t="shared" si="12"/>
        <v>0</v>
      </c>
    </row>
    <row r="296" spans="2:5" ht="18">
      <c r="B296" s="1">
        <v>292</v>
      </c>
      <c r="C296" s="3">
        <f>IF(B296&gt;元金均等方式!$C$4,0,(-(-元金均等方式!$C$5/元金均等方式!$C$4)))</f>
        <v>0</v>
      </c>
      <c r="D296" s="3">
        <f>IF(B296&gt;元金均等方式!$C$4,0,(ISPMT(元金均等方式!$D$3/12,Work!B296-1,元金均等方式!$C$4,-元金均等方式!$C$5)))</f>
        <v>0</v>
      </c>
      <c r="E296" s="3">
        <f t="shared" si="12"/>
        <v>0</v>
      </c>
    </row>
    <row r="297" spans="2:5" ht="18">
      <c r="B297" s="1">
        <v>293</v>
      </c>
      <c r="C297" s="3">
        <f>IF(B297&gt;元金均等方式!$C$4,0,(-(-元金均等方式!$C$5/元金均等方式!$C$4)))</f>
        <v>0</v>
      </c>
      <c r="D297" s="3">
        <f>IF(B297&gt;元金均等方式!$C$4,0,(ISPMT(元金均等方式!$D$3/12,Work!B297-1,元金均等方式!$C$4,-元金均等方式!$C$5)))</f>
        <v>0</v>
      </c>
      <c r="E297" s="3">
        <f t="shared" si="12"/>
        <v>0</v>
      </c>
    </row>
    <row r="298" spans="2:5" ht="18">
      <c r="B298" s="1">
        <v>294</v>
      </c>
      <c r="C298" s="3">
        <f>IF(B298&gt;元金均等方式!$C$4,0,(-(-元金均等方式!$C$5/元金均等方式!$C$4)))</f>
        <v>0</v>
      </c>
      <c r="D298" s="3">
        <f>IF(B298&gt;元金均等方式!$C$4,0,(ISPMT(元金均等方式!$D$3/12,Work!B298-1,元金均等方式!$C$4,-元金均等方式!$C$5)))</f>
        <v>0</v>
      </c>
      <c r="E298" s="3">
        <f t="shared" si="12"/>
        <v>0</v>
      </c>
    </row>
    <row r="299" spans="2:5" ht="18">
      <c r="B299" s="1">
        <v>295</v>
      </c>
      <c r="C299" s="3">
        <f>IF(B299&gt;元金均等方式!$C$4,0,(-(-元金均等方式!$C$5/元金均等方式!$C$4)))</f>
        <v>0</v>
      </c>
      <c r="D299" s="3">
        <f>IF(B299&gt;元金均等方式!$C$4,0,(ISPMT(元金均等方式!$D$3/12,Work!B299-1,元金均等方式!$C$4,-元金均等方式!$C$5)))</f>
        <v>0</v>
      </c>
      <c r="E299" s="3">
        <f t="shared" si="12"/>
        <v>0</v>
      </c>
    </row>
    <row r="300" spans="2:5" ht="18">
      <c r="B300" s="1">
        <v>296</v>
      </c>
      <c r="C300" s="3">
        <f>IF(B300&gt;元金均等方式!$C$4,0,(-(-元金均等方式!$C$5/元金均等方式!$C$4)))</f>
        <v>0</v>
      </c>
      <c r="D300" s="3">
        <f>IF(B300&gt;元金均等方式!$C$4,0,(ISPMT(元金均等方式!$D$3/12,Work!B300-1,元金均等方式!$C$4,-元金均等方式!$C$5)))</f>
        <v>0</v>
      </c>
      <c r="E300" s="3">
        <f t="shared" si="12"/>
        <v>0</v>
      </c>
    </row>
    <row r="301" spans="2:5" ht="18">
      <c r="B301" s="1">
        <v>297</v>
      </c>
      <c r="C301" s="3">
        <f>IF(B301&gt;元金均等方式!$C$4,0,(-(-元金均等方式!$C$5/元金均等方式!$C$4)))</f>
        <v>0</v>
      </c>
      <c r="D301" s="3">
        <f>IF(B301&gt;元金均等方式!$C$4,0,(ISPMT(元金均等方式!$D$3/12,Work!B301-1,元金均等方式!$C$4,-元金均等方式!$C$5)))</f>
        <v>0</v>
      </c>
      <c r="E301" s="3">
        <f t="shared" si="12"/>
        <v>0</v>
      </c>
    </row>
    <row r="302" spans="2:5" ht="18">
      <c r="B302" s="1">
        <v>298</v>
      </c>
      <c r="C302" s="3">
        <f>IF(B302&gt;元金均等方式!$C$4,0,(-(-元金均等方式!$C$5/元金均等方式!$C$4)))</f>
        <v>0</v>
      </c>
      <c r="D302" s="3">
        <f>IF(B302&gt;元金均等方式!$C$4,0,(ISPMT(元金均等方式!$D$3/12,Work!B302-1,元金均等方式!$C$4,-元金均等方式!$C$5)))</f>
        <v>0</v>
      </c>
      <c r="E302" s="3">
        <f t="shared" si="12"/>
        <v>0</v>
      </c>
    </row>
    <row r="303" spans="2:5" ht="18">
      <c r="B303" s="1">
        <v>299</v>
      </c>
      <c r="C303" s="3">
        <f>IF(B303&gt;元金均等方式!$C$4,0,(-(-元金均等方式!$C$5/元金均等方式!$C$4)))</f>
        <v>0</v>
      </c>
      <c r="D303" s="3">
        <f>IF(B303&gt;元金均等方式!$C$4,0,(ISPMT(元金均等方式!$D$3/12,Work!B303-1,元金均等方式!$C$4,-元金均等方式!$C$5)))</f>
        <v>0</v>
      </c>
      <c r="E303" s="3">
        <f t="shared" si="12"/>
        <v>0</v>
      </c>
    </row>
    <row r="304" spans="2:5" ht="18">
      <c r="B304" s="1">
        <v>300</v>
      </c>
      <c r="C304" s="3">
        <f>IF(B304&gt;元金均等方式!$C$4,0,(-(-元金均等方式!$C$5/元金均等方式!$C$4)))</f>
        <v>0</v>
      </c>
      <c r="D304" s="3">
        <f>IF(B304&gt;元金均等方式!$C$4,0,(ISPMT(元金均等方式!$D$3/12,Work!B304-1,元金均等方式!$C$4,-元金均等方式!$C$5)))</f>
        <v>0</v>
      </c>
      <c r="E304" s="3">
        <f t="shared" si="12"/>
        <v>0</v>
      </c>
    </row>
    <row r="305" spans="2:5" ht="18">
      <c r="B305" s="1">
        <v>301</v>
      </c>
      <c r="C305" s="3">
        <f>IF(B305&gt;元金均等方式!$C$4,0,(-(-元金均等方式!$C$5/元金均等方式!$C$4)))</f>
        <v>0</v>
      </c>
      <c r="D305" s="3">
        <f>IF(B305&gt;元金均等方式!$C$4,0,(ISPMT(元金均等方式!$D$3/12,Work!B305-1,元金均等方式!$C$4,-元金均等方式!$C$5)))</f>
        <v>0</v>
      </c>
      <c r="E305" s="3">
        <f t="shared" si="12"/>
        <v>0</v>
      </c>
    </row>
    <row r="306" spans="2:5" ht="18">
      <c r="B306" s="1">
        <v>302</v>
      </c>
      <c r="C306" s="3">
        <f>IF(B306&gt;元金均等方式!$C$4,0,(-(-元金均等方式!$C$5/元金均等方式!$C$4)))</f>
        <v>0</v>
      </c>
      <c r="D306" s="3">
        <f>IF(B306&gt;元金均等方式!$C$4,0,(ISPMT(元金均等方式!$D$3/12,Work!B306-1,元金均等方式!$C$4,-元金均等方式!$C$5)))</f>
        <v>0</v>
      </c>
      <c r="E306" s="3">
        <f t="shared" si="12"/>
        <v>0</v>
      </c>
    </row>
    <row r="307" spans="2:5" ht="18">
      <c r="B307" s="1">
        <v>303</v>
      </c>
      <c r="C307" s="3">
        <f>IF(B307&gt;元金均等方式!$C$4,0,(-(-元金均等方式!$C$5/元金均等方式!$C$4)))</f>
        <v>0</v>
      </c>
      <c r="D307" s="3">
        <f>IF(B307&gt;元金均等方式!$C$4,0,(ISPMT(元金均等方式!$D$3/12,Work!B307-1,元金均等方式!$C$4,-元金均等方式!$C$5)))</f>
        <v>0</v>
      </c>
      <c r="E307" s="3">
        <f t="shared" si="12"/>
        <v>0</v>
      </c>
    </row>
    <row r="308" spans="2:5" ht="18">
      <c r="B308" s="1">
        <v>304</v>
      </c>
      <c r="C308" s="3">
        <f>IF(B308&gt;元金均等方式!$C$4,0,(-(-元金均等方式!$C$5/元金均等方式!$C$4)))</f>
        <v>0</v>
      </c>
      <c r="D308" s="3">
        <f>IF(B308&gt;元金均等方式!$C$4,0,(ISPMT(元金均等方式!$D$3/12,Work!B308-1,元金均等方式!$C$4,-元金均等方式!$C$5)))</f>
        <v>0</v>
      </c>
      <c r="E308" s="3">
        <f t="shared" si="12"/>
        <v>0</v>
      </c>
    </row>
    <row r="309" spans="2:5" ht="18">
      <c r="B309" s="1">
        <v>305</v>
      </c>
      <c r="C309" s="3">
        <f>IF(B309&gt;元金均等方式!$C$4,0,(-(-元金均等方式!$C$5/元金均等方式!$C$4)))</f>
        <v>0</v>
      </c>
      <c r="D309" s="3">
        <f>IF(B309&gt;元金均等方式!$C$4,0,(ISPMT(元金均等方式!$D$3/12,Work!B309-1,元金均等方式!$C$4,-元金均等方式!$C$5)))</f>
        <v>0</v>
      </c>
      <c r="E309" s="3">
        <f t="shared" ref="E309:E372" si="13">ROUNDDOWN(C309+D309,0)</f>
        <v>0</v>
      </c>
    </row>
    <row r="310" spans="2:5" ht="18">
      <c r="B310" s="1">
        <v>306</v>
      </c>
      <c r="C310" s="3">
        <f>IF(B310&gt;元金均等方式!$C$4,0,(-(-元金均等方式!$C$5/元金均等方式!$C$4)))</f>
        <v>0</v>
      </c>
      <c r="D310" s="3">
        <f>IF(B310&gt;元金均等方式!$C$4,0,(ISPMT(元金均等方式!$D$3/12,Work!B310-1,元金均等方式!$C$4,-元金均等方式!$C$5)))</f>
        <v>0</v>
      </c>
      <c r="E310" s="3">
        <f t="shared" si="13"/>
        <v>0</v>
      </c>
    </row>
    <row r="311" spans="2:5" ht="18">
      <c r="B311" s="1">
        <v>307</v>
      </c>
      <c r="C311" s="3">
        <f>IF(B311&gt;元金均等方式!$C$4,0,(-(-元金均等方式!$C$5/元金均等方式!$C$4)))</f>
        <v>0</v>
      </c>
      <c r="D311" s="3">
        <f>IF(B311&gt;元金均等方式!$C$4,0,(ISPMT(元金均等方式!$D$3/12,Work!B311-1,元金均等方式!$C$4,-元金均等方式!$C$5)))</f>
        <v>0</v>
      </c>
      <c r="E311" s="3">
        <f t="shared" si="13"/>
        <v>0</v>
      </c>
    </row>
    <row r="312" spans="2:5" ht="18">
      <c r="B312" s="1">
        <v>308</v>
      </c>
      <c r="C312" s="3">
        <f>IF(B312&gt;元金均等方式!$C$4,0,(-(-元金均等方式!$C$5/元金均等方式!$C$4)))</f>
        <v>0</v>
      </c>
      <c r="D312" s="3">
        <f>IF(B312&gt;元金均等方式!$C$4,0,(ISPMT(元金均等方式!$D$3/12,Work!B312-1,元金均等方式!$C$4,-元金均等方式!$C$5)))</f>
        <v>0</v>
      </c>
      <c r="E312" s="3">
        <f t="shared" si="13"/>
        <v>0</v>
      </c>
    </row>
    <row r="313" spans="2:5" ht="18">
      <c r="B313" s="1">
        <v>309</v>
      </c>
      <c r="C313" s="3">
        <f>IF(B313&gt;元金均等方式!$C$4,0,(-(-元金均等方式!$C$5/元金均等方式!$C$4)))</f>
        <v>0</v>
      </c>
      <c r="D313" s="3">
        <f>IF(B313&gt;元金均等方式!$C$4,0,(ISPMT(元金均等方式!$D$3/12,Work!B313-1,元金均等方式!$C$4,-元金均等方式!$C$5)))</f>
        <v>0</v>
      </c>
      <c r="E313" s="3">
        <f t="shared" si="13"/>
        <v>0</v>
      </c>
    </row>
    <row r="314" spans="2:5" ht="18">
      <c r="B314" s="1">
        <v>310</v>
      </c>
      <c r="C314" s="3">
        <f>IF(B314&gt;元金均等方式!$C$4,0,(-(-元金均等方式!$C$5/元金均等方式!$C$4)))</f>
        <v>0</v>
      </c>
      <c r="D314" s="3">
        <f>IF(B314&gt;元金均等方式!$C$4,0,(ISPMT(元金均等方式!$D$3/12,Work!B314-1,元金均等方式!$C$4,-元金均等方式!$C$5)))</f>
        <v>0</v>
      </c>
      <c r="E314" s="3">
        <f t="shared" si="13"/>
        <v>0</v>
      </c>
    </row>
    <row r="315" spans="2:5" ht="18">
      <c r="B315" s="1">
        <v>311</v>
      </c>
      <c r="C315" s="3">
        <f>IF(B315&gt;元金均等方式!$C$4,0,(-(-元金均等方式!$C$5/元金均等方式!$C$4)))</f>
        <v>0</v>
      </c>
      <c r="D315" s="3">
        <f>IF(B315&gt;元金均等方式!$C$4,0,(ISPMT(元金均等方式!$D$3/12,Work!B315-1,元金均等方式!$C$4,-元金均等方式!$C$5)))</f>
        <v>0</v>
      </c>
      <c r="E315" s="3">
        <f t="shared" si="13"/>
        <v>0</v>
      </c>
    </row>
    <row r="316" spans="2:5" ht="18">
      <c r="B316" s="1">
        <v>312</v>
      </c>
      <c r="C316" s="3">
        <f>IF(B316&gt;元金均等方式!$C$4,0,(-(-元金均等方式!$C$5/元金均等方式!$C$4)))</f>
        <v>0</v>
      </c>
      <c r="D316" s="3">
        <f>IF(B316&gt;元金均等方式!$C$4,0,(ISPMT(元金均等方式!$D$3/12,Work!B316-1,元金均等方式!$C$4,-元金均等方式!$C$5)))</f>
        <v>0</v>
      </c>
      <c r="E316" s="3">
        <f t="shared" si="13"/>
        <v>0</v>
      </c>
    </row>
    <row r="317" spans="2:5" ht="18">
      <c r="B317" s="1">
        <v>313</v>
      </c>
      <c r="C317" s="3">
        <f>IF(B317&gt;元金均等方式!$C$4,0,(-(-元金均等方式!$C$5/元金均等方式!$C$4)))</f>
        <v>0</v>
      </c>
      <c r="D317" s="3">
        <f>IF(B317&gt;元金均等方式!$C$4,0,(ISPMT(元金均等方式!$D$3/12,Work!B317-1,元金均等方式!$C$4,-元金均等方式!$C$5)))</f>
        <v>0</v>
      </c>
      <c r="E317" s="3">
        <f t="shared" si="13"/>
        <v>0</v>
      </c>
    </row>
    <row r="318" spans="2:5" ht="18">
      <c r="B318" s="1">
        <v>314</v>
      </c>
      <c r="C318" s="3">
        <f>IF(B318&gt;元金均等方式!$C$4,0,(-(-元金均等方式!$C$5/元金均等方式!$C$4)))</f>
        <v>0</v>
      </c>
      <c r="D318" s="3">
        <f>IF(B318&gt;元金均等方式!$C$4,0,(ISPMT(元金均等方式!$D$3/12,Work!B318-1,元金均等方式!$C$4,-元金均等方式!$C$5)))</f>
        <v>0</v>
      </c>
      <c r="E318" s="3">
        <f t="shared" si="13"/>
        <v>0</v>
      </c>
    </row>
    <row r="319" spans="2:5" ht="18">
      <c r="B319" s="1">
        <v>315</v>
      </c>
      <c r="C319" s="3">
        <f>IF(B319&gt;元金均等方式!$C$4,0,(-(-元金均等方式!$C$5/元金均等方式!$C$4)))</f>
        <v>0</v>
      </c>
      <c r="D319" s="3">
        <f>IF(B319&gt;元金均等方式!$C$4,0,(ISPMT(元金均等方式!$D$3/12,Work!B319-1,元金均等方式!$C$4,-元金均等方式!$C$5)))</f>
        <v>0</v>
      </c>
      <c r="E319" s="3">
        <f t="shared" si="13"/>
        <v>0</v>
      </c>
    </row>
    <row r="320" spans="2:5" ht="18">
      <c r="B320" s="1">
        <v>316</v>
      </c>
      <c r="C320" s="3">
        <f>IF(B320&gt;元金均等方式!$C$4,0,(-(-元金均等方式!$C$5/元金均等方式!$C$4)))</f>
        <v>0</v>
      </c>
      <c r="D320" s="3">
        <f>IF(B320&gt;元金均等方式!$C$4,0,(ISPMT(元金均等方式!$D$3/12,Work!B320-1,元金均等方式!$C$4,-元金均等方式!$C$5)))</f>
        <v>0</v>
      </c>
      <c r="E320" s="3">
        <f t="shared" si="13"/>
        <v>0</v>
      </c>
    </row>
    <row r="321" spans="2:5" ht="18">
      <c r="B321" s="1">
        <v>317</v>
      </c>
      <c r="C321" s="3">
        <f>IF(B321&gt;元金均等方式!$C$4,0,(-(-元金均等方式!$C$5/元金均等方式!$C$4)))</f>
        <v>0</v>
      </c>
      <c r="D321" s="3">
        <f>IF(B321&gt;元金均等方式!$C$4,0,(ISPMT(元金均等方式!$D$3/12,Work!B321-1,元金均等方式!$C$4,-元金均等方式!$C$5)))</f>
        <v>0</v>
      </c>
      <c r="E321" s="3">
        <f t="shared" si="13"/>
        <v>0</v>
      </c>
    </row>
    <row r="322" spans="2:5" ht="18">
      <c r="B322" s="1">
        <v>318</v>
      </c>
      <c r="C322" s="3">
        <f>IF(B322&gt;元金均等方式!$C$4,0,(-(-元金均等方式!$C$5/元金均等方式!$C$4)))</f>
        <v>0</v>
      </c>
      <c r="D322" s="3">
        <f>IF(B322&gt;元金均等方式!$C$4,0,(ISPMT(元金均等方式!$D$3/12,Work!B322-1,元金均等方式!$C$4,-元金均等方式!$C$5)))</f>
        <v>0</v>
      </c>
      <c r="E322" s="3">
        <f t="shared" si="13"/>
        <v>0</v>
      </c>
    </row>
    <row r="323" spans="2:5" ht="18">
      <c r="B323" s="1">
        <v>319</v>
      </c>
      <c r="C323" s="3">
        <f>IF(B323&gt;元金均等方式!$C$4,0,(-(-元金均等方式!$C$5/元金均等方式!$C$4)))</f>
        <v>0</v>
      </c>
      <c r="D323" s="3">
        <f>IF(B323&gt;元金均等方式!$C$4,0,(ISPMT(元金均等方式!$D$3/12,Work!B323-1,元金均等方式!$C$4,-元金均等方式!$C$5)))</f>
        <v>0</v>
      </c>
      <c r="E323" s="3">
        <f t="shared" si="13"/>
        <v>0</v>
      </c>
    </row>
    <row r="324" spans="2:5" ht="18">
      <c r="B324" s="1">
        <v>320</v>
      </c>
      <c r="C324" s="3">
        <f>IF(B324&gt;元金均等方式!$C$4,0,(-(-元金均等方式!$C$5/元金均等方式!$C$4)))</f>
        <v>0</v>
      </c>
      <c r="D324" s="3">
        <f>IF(B324&gt;元金均等方式!$C$4,0,(ISPMT(元金均等方式!$D$3/12,Work!B324-1,元金均等方式!$C$4,-元金均等方式!$C$5)))</f>
        <v>0</v>
      </c>
      <c r="E324" s="3">
        <f t="shared" si="13"/>
        <v>0</v>
      </c>
    </row>
    <row r="325" spans="2:5" ht="18">
      <c r="B325" s="1">
        <v>321</v>
      </c>
      <c r="C325" s="3">
        <f>IF(B325&gt;元金均等方式!$C$4,0,(-(-元金均等方式!$C$5/元金均等方式!$C$4)))</f>
        <v>0</v>
      </c>
      <c r="D325" s="3">
        <f>IF(B325&gt;元金均等方式!$C$4,0,(ISPMT(元金均等方式!$D$3/12,Work!B325-1,元金均等方式!$C$4,-元金均等方式!$C$5)))</f>
        <v>0</v>
      </c>
      <c r="E325" s="3">
        <f t="shared" si="13"/>
        <v>0</v>
      </c>
    </row>
    <row r="326" spans="2:5" ht="18">
      <c r="B326" s="1">
        <v>322</v>
      </c>
      <c r="C326" s="3">
        <f>IF(B326&gt;元金均等方式!$C$4,0,(-(-元金均等方式!$C$5/元金均等方式!$C$4)))</f>
        <v>0</v>
      </c>
      <c r="D326" s="3">
        <f>IF(B326&gt;元金均等方式!$C$4,0,(ISPMT(元金均等方式!$D$3/12,Work!B326-1,元金均等方式!$C$4,-元金均等方式!$C$5)))</f>
        <v>0</v>
      </c>
      <c r="E326" s="3">
        <f t="shared" si="13"/>
        <v>0</v>
      </c>
    </row>
    <row r="327" spans="2:5" ht="18">
      <c r="B327" s="1">
        <v>323</v>
      </c>
      <c r="C327" s="3">
        <f>IF(B327&gt;元金均等方式!$C$4,0,(-(-元金均等方式!$C$5/元金均等方式!$C$4)))</f>
        <v>0</v>
      </c>
      <c r="D327" s="3">
        <f>IF(B327&gt;元金均等方式!$C$4,0,(ISPMT(元金均等方式!$D$3/12,Work!B327-1,元金均等方式!$C$4,-元金均等方式!$C$5)))</f>
        <v>0</v>
      </c>
      <c r="E327" s="3">
        <f t="shared" si="13"/>
        <v>0</v>
      </c>
    </row>
    <row r="328" spans="2:5" ht="18">
      <c r="B328" s="1">
        <v>324</v>
      </c>
      <c r="C328" s="3">
        <f>IF(B328&gt;元金均等方式!$C$4,0,(-(-元金均等方式!$C$5/元金均等方式!$C$4)))</f>
        <v>0</v>
      </c>
      <c r="D328" s="3">
        <f>IF(B328&gt;元金均等方式!$C$4,0,(ISPMT(元金均等方式!$D$3/12,Work!B328-1,元金均等方式!$C$4,-元金均等方式!$C$5)))</f>
        <v>0</v>
      </c>
      <c r="E328" s="3">
        <f t="shared" si="13"/>
        <v>0</v>
      </c>
    </row>
    <row r="329" spans="2:5" ht="18">
      <c r="B329" s="1">
        <v>325</v>
      </c>
      <c r="C329" s="3">
        <f>IF(B329&gt;元金均等方式!$C$4,0,(-(-元金均等方式!$C$5/元金均等方式!$C$4)))</f>
        <v>0</v>
      </c>
      <c r="D329" s="3">
        <f>IF(B329&gt;元金均等方式!$C$4,0,(ISPMT(元金均等方式!$D$3/12,Work!B329-1,元金均等方式!$C$4,-元金均等方式!$C$5)))</f>
        <v>0</v>
      </c>
      <c r="E329" s="3">
        <f t="shared" si="13"/>
        <v>0</v>
      </c>
    </row>
    <row r="330" spans="2:5" ht="18">
      <c r="B330" s="1">
        <v>326</v>
      </c>
      <c r="C330" s="3">
        <f>IF(B330&gt;元金均等方式!$C$4,0,(-(-元金均等方式!$C$5/元金均等方式!$C$4)))</f>
        <v>0</v>
      </c>
      <c r="D330" s="3">
        <f>IF(B330&gt;元金均等方式!$C$4,0,(ISPMT(元金均等方式!$D$3/12,Work!B330-1,元金均等方式!$C$4,-元金均等方式!$C$5)))</f>
        <v>0</v>
      </c>
      <c r="E330" s="3">
        <f t="shared" si="13"/>
        <v>0</v>
      </c>
    </row>
    <row r="331" spans="2:5" ht="18">
      <c r="B331" s="1">
        <v>327</v>
      </c>
      <c r="C331" s="3">
        <f>IF(B331&gt;元金均等方式!$C$4,0,(-(-元金均等方式!$C$5/元金均等方式!$C$4)))</f>
        <v>0</v>
      </c>
      <c r="D331" s="3">
        <f>IF(B331&gt;元金均等方式!$C$4,0,(ISPMT(元金均等方式!$D$3/12,Work!B331-1,元金均等方式!$C$4,-元金均等方式!$C$5)))</f>
        <v>0</v>
      </c>
      <c r="E331" s="3">
        <f t="shared" si="13"/>
        <v>0</v>
      </c>
    </row>
    <row r="332" spans="2:5" ht="18">
      <c r="B332" s="1">
        <v>328</v>
      </c>
      <c r="C332" s="3">
        <f>IF(B332&gt;元金均等方式!$C$4,0,(-(-元金均等方式!$C$5/元金均等方式!$C$4)))</f>
        <v>0</v>
      </c>
      <c r="D332" s="3">
        <f>IF(B332&gt;元金均等方式!$C$4,0,(ISPMT(元金均等方式!$D$3/12,Work!B332-1,元金均等方式!$C$4,-元金均等方式!$C$5)))</f>
        <v>0</v>
      </c>
      <c r="E332" s="3">
        <f t="shared" si="13"/>
        <v>0</v>
      </c>
    </row>
    <row r="333" spans="2:5" ht="18">
      <c r="B333" s="1">
        <v>329</v>
      </c>
      <c r="C333" s="3">
        <f>IF(B333&gt;元金均等方式!$C$4,0,(-(-元金均等方式!$C$5/元金均等方式!$C$4)))</f>
        <v>0</v>
      </c>
      <c r="D333" s="3">
        <f>IF(B333&gt;元金均等方式!$C$4,0,(ISPMT(元金均等方式!$D$3/12,Work!B333-1,元金均等方式!$C$4,-元金均等方式!$C$5)))</f>
        <v>0</v>
      </c>
      <c r="E333" s="3">
        <f t="shared" si="13"/>
        <v>0</v>
      </c>
    </row>
    <row r="334" spans="2:5" ht="18">
      <c r="B334" s="1">
        <v>330</v>
      </c>
      <c r="C334" s="3">
        <f>IF(B334&gt;元金均等方式!$C$4,0,(-(-元金均等方式!$C$5/元金均等方式!$C$4)))</f>
        <v>0</v>
      </c>
      <c r="D334" s="3">
        <f>IF(B334&gt;元金均等方式!$C$4,0,(ISPMT(元金均等方式!$D$3/12,Work!B334-1,元金均等方式!$C$4,-元金均等方式!$C$5)))</f>
        <v>0</v>
      </c>
      <c r="E334" s="3">
        <f t="shared" si="13"/>
        <v>0</v>
      </c>
    </row>
    <row r="335" spans="2:5" ht="18">
      <c r="B335" s="1">
        <v>331</v>
      </c>
      <c r="C335" s="3">
        <f>IF(B335&gt;元金均等方式!$C$4,0,(-(-元金均等方式!$C$5/元金均等方式!$C$4)))</f>
        <v>0</v>
      </c>
      <c r="D335" s="3">
        <f>IF(B335&gt;元金均等方式!$C$4,0,(ISPMT(元金均等方式!$D$3/12,Work!B335-1,元金均等方式!$C$4,-元金均等方式!$C$5)))</f>
        <v>0</v>
      </c>
      <c r="E335" s="3">
        <f t="shared" si="13"/>
        <v>0</v>
      </c>
    </row>
    <row r="336" spans="2:5" ht="18">
      <c r="B336" s="1">
        <v>332</v>
      </c>
      <c r="C336" s="3">
        <f>IF(B336&gt;元金均等方式!$C$4,0,(-(-元金均等方式!$C$5/元金均等方式!$C$4)))</f>
        <v>0</v>
      </c>
      <c r="D336" s="3">
        <f>IF(B336&gt;元金均等方式!$C$4,0,(ISPMT(元金均等方式!$D$3/12,Work!B336-1,元金均等方式!$C$4,-元金均等方式!$C$5)))</f>
        <v>0</v>
      </c>
      <c r="E336" s="3">
        <f t="shared" si="13"/>
        <v>0</v>
      </c>
    </row>
    <row r="337" spans="2:5" ht="18">
      <c r="B337" s="1">
        <v>333</v>
      </c>
      <c r="C337" s="3">
        <f>IF(B337&gt;元金均等方式!$C$4,0,(-(-元金均等方式!$C$5/元金均等方式!$C$4)))</f>
        <v>0</v>
      </c>
      <c r="D337" s="3">
        <f>IF(B337&gt;元金均等方式!$C$4,0,(ISPMT(元金均等方式!$D$3/12,Work!B337-1,元金均等方式!$C$4,-元金均等方式!$C$5)))</f>
        <v>0</v>
      </c>
      <c r="E337" s="3">
        <f t="shared" si="13"/>
        <v>0</v>
      </c>
    </row>
    <row r="338" spans="2:5" ht="18">
      <c r="B338" s="1">
        <v>334</v>
      </c>
      <c r="C338" s="3">
        <f>IF(B338&gt;元金均等方式!$C$4,0,(-(-元金均等方式!$C$5/元金均等方式!$C$4)))</f>
        <v>0</v>
      </c>
      <c r="D338" s="3">
        <f>IF(B338&gt;元金均等方式!$C$4,0,(ISPMT(元金均等方式!$D$3/12,Work!B338-1,元金均等方式!$C$4,-元金均等方式!$C$5)))</f>
        <v>0</v>
      </c>
      <c r="E338" s="3">
        <f t="shared" si="13"/>
        <v>0</v>
      </c>
    </row>
    <row r="339" spans="2:5" ht="18">
      <c r="B339" s="1">
        <v>335</v>
      </c>
      <c r="C339" s="3">
        <f>IF(B339&gt;元金均等方式!$C$4,0,(-(-元金均等方式!$C$5/元金均等方式!$C$4)))</f>
        <v>0</v>
      </c>
      <c r="D339" s="3">
        <f>IF(B339&gt;元金均等方式!$C$4,0,(ISPMT(元金均等方式!$D$3/12,Work!B339-1,元金均等方式!$C$4,-元金均等方式!$C$5)))</f>
        <v>0</v>
      </c>
      <c r="E339" s="3">
        <f t="shared" si="13"/>
        <v>0</v>
      </c>
    </row>
    <row r="340" spans="2:5" ht="18">
      <c r="B340" s="1">
        <v>336</v>
      </c>
      <c r="C340" s="3">
        <f>IF(B340&gt;元金均等方式!$C$4,0,(-(-元金均等方式!$C$5/元金均等方式!$C$4)))</f>
        <v>0</v>
      </c>
      <c r="D340" s="3">
        <f>IF(B340&gt;元金均等方式!$C$4,0,(ISPMT(元金均等方式!$D$3/12,Work!B340-1,元金均等方式!$C$4,-元金均等方式!$C$5)))</f>
        <v>0</v>
      </c>
      <c r="E340" s="3">
        <f t="shared" si="13"/>
        <v>0</v>
      </c>
    </row>
    <row r="341" spans="2:5" ht="18">
      <c r="B341" s="1">
        <v>337</v>
      </c>
      <c r="C341" s="3">
        <f>IF(B341&gt;元金均等方式!$C$4,0,(-(-元金均等方式!$C$5/元金均等方式!$C$4)))</f>
        <v>0</v>
      </c>
      <c r="D341" s="3">
        <f>IF(B341&gt;元金均等方式!$C$4,0,(ISPMT(元金均等方式!$D$3/12,Work!B341-1,元金均等方式!$C$4,-元金均等方式!$C$5)))</f>
        <v>0</v>
      </c>
      <c r="E341" s="3">
        <f t="shared" si="13"/>
        <v>0</v>
      </c>
    </row>
    <row r="342" spans="2:5" ht="18">
      <c r="B342" s="1">
        <v>338</v>
      </c>
      <c r="C342" s="3">
        <f>IF(B342&gt;元金均等方式!$C$4,0,(-(-元金均等方式!$C$5/元金均等方式!$C$4)))</f>
        <v>0</v>
      </c>
      <c r="D342" s="3">
        <f>IF(B342&gt;元金均等方式!$C$4,0,(ISPMT(元金均等方式!$D$3/12,Work!B342-1,元金均等方式!$C$4,-元金均等方式!$C$5)))</f>
        <v>0</v>
      </c>
      <c r="E342" s="3">
        <f t="shared" si="13"/>
        <v>0</v>
      </c>
    </row>
    <row r="343" spans="2:5" ht="18">
      <c r="B343" s="1">
        <v>339</v>
      </c>
      <c r="C343" s="3">
        <f>IF(B343&gt;元金均等方式!$C$4,0,(-(-元金均等方式!$C$5/元金均等方式!$C$4)))</f>
        <v>0</v>
      </c>
      <c r="D343" s="3">
        <f>IF(B343&gt;元金均等方式!$C$4,0,(ISPMT(元金均等方式!$D$3/12,Work!B343-1,元金均等方式!$C$4,-元金均等方式!$C$5)))</f>
        <v>0</v>
      </c>
      <c r="E343" s="3">
        <f t="shared" si="13"/>
        <v>0</v>
      </c>
    </row>
    <row r="344" spans="2:5" ht="18">
      <c r="B344" s="1">
        <v>340</v>
      </c>
      <c r="C344" s="3">
        <f>IF(B344&gt;元金均等方式!$C$4,0,(-(-元金均等方式!$C$5/元金均等方式!$C$4)))</f>
        <v>0</v>
      </c>
      <c r="D344" s="3">
        <f>IF(B344&gt;元金均等方式!$C$4,0,(ISPMT(元金均等方式!$D$3/12,Work!B344-1,元金均等方式!$C$4,-元金均等方式!$C$5)))</f>
        <v>0</v>
      </c>
      <c r="E344" s="3">
        <f t="shared" si="13"/>
        <v>0</v>
      </c>
    </row>
    <row r="345" spans="2:5" ht="18">
      <c r="B345" s="1">
        <v>341</v>
      </c>
      <c r="C345" s="3">
        <f>IF(B345&gt;元金均等方式!$C$4,0,(-(-元金均等方式!$C$5/元金均等方式!$C$4)))</f>
        <v>0</v>
      </c>
      <c r="D345" s="3">
        <f>IF(B345&gt;元金均等方式!$C$4,0,(ISPMT(元金均等方式!$D$3/12,Work!B345-1,元金均等方式!$C$4,-元金均等方式!$C$5)))</f>
        <v>0</v>
      </c>
      <c r="E345" s="3">
        <f t="shared" si="13"/>
        <v>0</v>
      </c>
    </row>
    <row r="346" spans="2:5" ht="18">
      <c r="B346" s="1">
        <v>342</v>
      </c>
      <c r="C346" s="3">
        <f>IF(B346&gt;元金均等方式!$C$4,0,(-(-元金均等方式!$C$5/元金均等方式!$C$4)))</f>
        <v>0</v>
      </c>
      <c r="D346" s="3">
        <f>IF(B346&gt;元金均等方式!$C$4,0,(ISPMT(元金均等方式!$D$3/12,Work!B346-1,元金均等方式!$C$4,-元金均等方式!$C$5)))</f>
        <v>0</v>
      </c>
      <c r="E346" s="3">
        <f t="shared" si="13"/>
        <v>0</v>
      </c>
    </row>
    <row r="347" spans="2:5" ht="18">
      <c r="B347" s="1">
        <v>343</v>
      </c>
      <c r="C347" s="3">
        <f>IF(B347&gt;元金均等方式!$C$4,0,(-(-元金均等方式!$C$5/元金均等方式!$C$4)))</f>
        <v>0</v>
      </c>
      <c r="D347" s="3">
        <f>IF(B347&gt;元金均等方式!$C$4,0,(ISPMT(元金均等方式!$D$3/12,Work!B347-1,元金均等方式!$C$4,-元金均等方式!$C$5)))</f>
        <v>0</v>
      </c>
      <c r="E347" s="3">
        <f t="shared" si="13"/>
        <v>0</v>
      </c>
    </row>
    <row r="348" spans="2:5" ht="18">
      <c r="B348" s="1">
        <v>344</v>
      </c>
      <c r="C348" s="3">
        <f>IF(B348&gt;元金均等方式!$C$4,0,(-(-元金均等方式!$C$5/元金均等方式!$C$4)))</f>
        <v>0</v>
      </c>
      <c r="D348" s="3">
        <f>IF(B348&gt;元金均等方式!$C$4,0,(ISPMT(元金均等方式!$D$3/12,Work!B348-1,元金均等方式!$C$4,-元金均等方式!$C$5)))</f>
        <v>0</v>
      </c>
      <c r="E348" s="3">
        <f t="shared" si="13"/>
        <v>0</v>
      </c>
    </row>
    <row r="349" spans="2:5" ht="18">
      <c r="B349" s="1">
        <v>345</v>
      </c>
      <c r="C349" s="3">
        <f>IF(B349&gt;元金均等方式!$C$4,0,(-(-元金均等方式!$C$5/元金均等方式!$C$4)))</f>
        <v>0</v>
      </c>
      <c r="D349" s="3">
        <f>IF(B349&gt;元金均等方式!$C$4,0,(ISPMT(元金均等方式!$D$3/12,Work!B349-1,元金均等方式!$C$4,-元金均等方式!$C$5)))</f>
        <v>0</v>
      </c>
      <c r="E349" s="3">
        <f t="shared" si="13"/>
        <v>0</v>
      </c>
    </row>
    <row r="350" spans="2:5" ht="18">
      <c r="B350" s="1">
        <v>346</v>
      </c>
      <c r="C350" s="3">
        <f>IF(B350&gt;元金均等方式!$C$4,0,(-(-元金均等方式!$C$5/元金均等方式!$C$4)))</f>
        <v>0</v>
      </c>
      <c r="D350" s="3">
        <f>IF(B350&gt;元金均等方式!$C$4,0,(ISPMT(元金均等方式!$D$3/12,Work!B350-1,元金均等方式!$C$4,-元金均等方式!$C$5)))</f>
        <v>0</v>
      </c>
      <c r="E350" s="3">
        <f t="shared" si="13"/>
        <v>0</v>
      </c>
    </row>
    <row r="351" spans="2:5" ht="18">
      <c r="B351" s="1">
        <v>347</v>
      </c>
      <c r="C351" s="3">
        <f>IF(B351&gt;元金均等方式!$C$4,0,(-(-元金均等方式!$C$5/元金均等方式!$C$4)))</f>
        <v>0</v>
      </c>
      <c r="D351" s="3">
        <f>IF(B351&gt;元金均等方式!$C$4,0,(ISPMT(元金均等方式!$D$3/12,Work!B351-1,元金均等方式!$C$4,-元金均等方式!$C$5)))</f>
        <v>0</v>
      </c>
      <c r="E351" s="3">
        <f t="shared" si="13"/>
        <v>0</v>
      </c>
    </row>
    <row r="352" spans="2:5" ht="18">
      <c r="B352" s="1">
        <v>348</v>
      </c>
      <c r="C352" s="3">
        <f>IF(B352&gt;元金均等方式!$C$4,0,(-(-元金均等方式!$C$5/元金均等方式!$C$4)))</f>
        <v>0</v>
      </c>
      <c r="D352" s="3">
        <f>IF(B352&gt;元金均等方式!$C$4,0,(ISPMT(元金均等方式!$D$3/12,Work!B352-1,元金均等方式!$C$4,-元金均等方式!$C$5)))</f>
        <v>0</v>
      </c>
      <c r="E352" s="3">
        <f t="shared" si="13"/>
        <v>0</v>
      </c>
    </row>
    <row r="353" spans="2:5" ht="18">
      <c r="B353" s="1">
        <v>349</v>
      </c>
      <c r="C353" s="3">
        <f>IF(B353&gt;元金均等方式!$C$4,0,(-(-元金均等方式!$C$5/元金均等方式!$C$4)))</f>
        <v>0</v>
      </c>
      <c r="D353" s="3">
        <f>IF(B353&gt;元金均等方式!$C$4,0,(ISPMT(元金均等方式!$D$3/12,Work!B353-1,元金均等方式!$C$4,-元金均等方式!$C$5)))</f>
        <v>0</v>
      </c>
      <c r="E353" s="3">
        <f t="shared" si="13"/>
        <v>0</v>
      </c>
    </row>
    <row r="354" spans="2:5" ht="18">
      <c r="B354" s="1">
        <v>350</v>
      </c>
      <c r="C354" s="3">
        <f>IF(B354&gt;元金均等方式!$C$4,0,(-(-元金均等方式!$C$5/元金均等方式!$C$4)))</f>
        <v>0</v>
      </c>
      <c r="D354" s="3">
        <f>IF(B354&gt;元金均等方式!$C$4,0,(ISPMT(元金均等方式!$D$3/12,Work!B354-1,元金均等方式!$C$4,-元金均等方式!$C$5)))</f>
        <v>0</v>
      </c>
      <c r="E354" s="3">
        <f t="shared" si="13"/>
        <v>0</v>
      </c>
    </row>
    <row r="355" spans="2:5" ht="18">
      <c r="B355" s="1">
        <v>351</v>
      </c>
      <c r="C355" s="3">
        <f>IF(B355&gt;元金均等方式!$C$4,0,(-(-元金均等方式!$C$5/元金均等方式!$C$4)))</f>
        <v>0</v>
      </c>
      <c r="D355" s="3">
        <f>IF(B355&gt;元金均等方式!$C$4,0,(ISPMT(元金均等方式!$D$3/12,Work!B355-1,元金均等方式!$C$4,-元金均等方式!$C$5)))</f>
        <v>0</v>
      </c>
      <c r="E355" s="3">
        <f t="shared" si="13"/>
        <v>0</v>
      </c>
    </row>
    <row r="356" spans="2:5" ht="18">
      <c r="B356" s="1">
        <v>352</v>
      </c>
      <c r="C356" s="3">
        <f>IF(B356&gt;元金均等方式!$C$4,0,(-(-元金均等方式!$C$5/元金均等方式!$C$4)))</f>
        <v>0</v>
      </c>
      <c r="D356" s="3">
        <f>IF(B356&gt;元金均等方式!$C$4,0,(ISPMT(元金均等方式!$D$3/12,Work!B356-1,元金均等方式!$C$4,-元金均等方式!$C$5)))</f>
        <v>0</v>
      </c>
      <c r="E356" s="3">
        <f t="shared" si="13"/>
        <v>0</v>
      </c>
    </row>
    <row r="357" spans="2:5" ht="18">
      <c r="B357" s="1">
        <v>353</v>
      </c>
      <c r="C357" s="3">
        <f>IF(B357&gt;元金均等方式!$C$4,0,(-(-元金均等方式!$C$5/元金均等方式!$C$4)))</f>
        <v>0</v>
      </c>
      <c r="D357" s="3">
        <f>IF(B357&gt;元金均等方式!$C$4,0,(ISPMT(元金均等方式!$D$3/12,Work!B357-1,元金均等方式!$C$4,-元金均等方式!$C$5)))</f>
        <v>0</v>
      </c>
      <c r="E357" s="3">
        <f t="shared" si="13"/>
        <v>0</v>
      </c>
    </row>
    <row r="358" spans="2:5" ht="18">
      <c r="B358" s="1">
        <v>354</v>
      </c>
      <c r="C358" s="3">
        <f>IF(B358&gt;元金均等方式!$C$4,0,(-(-元金均等方式!$C$5/元金均等方式!$C$4)))</f>
        <v>0</v>
      </c>
      <c r="D358" s="3">
        <f>IF(B358&gt;元金均等方式!$C$4,0,(ISPMT(元金均等方式!$D$3/12,Work!B358-1,元金均等方式!$C$4,-元金均等方式!$C$5)))</f>
        <v>0</v>
      </c>
      <c r="E358" s="3">
        <f t="shared" si="13"/>
        <v>0</v>
      </c>
    </row>
    <row r="359" spans="2:5" ht="18">
      <c r="B359" s="1">
        <v>355</v>
      </c>
      <c r="C359" s="3">
        <f>IF(B359&gt;元金均等方式!$C$4,0,(-(-元金均等方式!$C$5/元金均等方式!$C$4)))</f>
        <v>0</v>
      </c>
      <c r="D359" s="3">
        <f>IF(B359&gt;元金均等方式!$C$4,0,(ISPMT(元金均等方式!$D$3/12,Work!B359-1,元金均等方式!$C$4,-元金均等方式!$C$5)))</f>
        <v>0</v>
      </c>
      <c r="E359" s="3">
        <f t="shared" si="13"/>
        <v>0</v>
      </c>
    </row>
    <row r="360" spans="2:5" ht="18">
      <c r="B360" s="1">
        <v>356</v>
      </c>
      <c r="C360" s="3">
        <f>IF(B360&gt;元金均等方式!$C$4,0,(-(-元金均等方式!$C$5/元金均等方式!$C$4)))</f>
        <v>0</v>
      </c>
      <c r="D360" s="3">
        <f>IF(B360&gt;元金均等方式!$C$4,0,(ISPMT(元金均等方式!$D$3/12,Work!B360-1,元金均等方式!$C$4,-元金均等方式!$C$5)))</f>
        <v>0</v>
      </c>
      <c r="E360" s="3">
        <f t="shared" si="13"/>
        <v>0</v>
      </c>
    </row>
    <row r="361" spans="2:5" ht="18">
      <c r="B361" s="1">
        <v>357</v>
      </c>
      <c r="C361" s="3">
        <f>IF(B361&gt;元金均等方式!$C$4,0,(-(-元金均等方式!$C$5/元金均等方式!$C$4)))</f>
        <v>0</v>
      </c>
      <c r="D361" s="3">
        <f>IF(B361&gt;元金均等方式!$C$4,0,(ISPMT(元金均等方式!$D$3/12,Work!B361-1,元金均等方式!$C$4,-元金均等方式!$C$5)))</f>
        <v>0</v>
      </c>
      <c r="E361" s="3">
        <f t="shared" si="13"/>
        <v>0</v>
      </c>
    </row>
    <row r="362" spans="2:5" ht="18">
      <c r="B362" s="1">
        <v>358</v>
      </c>
      <c r="C362" s="3">
        <f>IF(B362&gt;元金均等方式!$C$4,0,(-(-元金均等方式!$C$5/元金均等方式!$C$4)))</f>
        <v>0</v>
      </c>
      <c r="D362" s="3">
        <f>IF(B362&gt;元金均等方式!$C$4,0,(ISPMT(元金均等方式!$D$3/12,Work!B362-1,元金均等方式!$C$4,-元金均等方式!$C$5)))</f>
        <v>0</v>
      </c>
      <c r="E362" s="3">
        <f t="shared" si="13"/>
        <v>0</v>
      </c>
    </row>
    <row r="363" spans="2:5" ht="18">
      <c r="B363" s="1">
        <v>359</v>
      </c>
      <c r="C363" s="3">
        <f>IF(B363&gt;元金均等方式!$C$4,0,(-(-元金均等方式!$C$5/元金均等方式!$C$4)))</f>
        <v>0</v>
      </c>
      <c r="D363" s="3">
        <f>IF(B363&gt;元金均等方式!$C$4,0,(ISPMT(元金均等方式!$D$3/12,Work!B363-1,元金均等方式!$C$4,-元金均等方式!$C$5)))</f>
        <v>0</v>
      </c>
      <c r="E363" s="3">
        <f t="shared" si="13"/>
        <v>0</v>
      </c>
    </row>
    <row r="364" spans="2:5" ht="18">
      <c r="B364" s="1">
        <v>360</v>
      </c>
      <c r="C364" s="3">
        <f>IF(B364&gt;元金均等方式!$C$4,0,(-(-元金均等方式!$C$5/元金均等方式!$C$4)))</f>
        <v>0</v>
      </c>
      <c r="D364" s="3">
        <f>IF(B364&gt;元金均等方式!$C$4,0,(ISPMT(元金均等方式!$D$3/12,Work!B364-1,元金均等方式!$C$4,-元金均等方式!$C$5)))</f>
        <v>0</v>
      </c>
      <c r="E364" s="3">
        <f t="shared" si="13"/>
        <v>0</v>
      </c>
    </row>
    <row r="365" spans="2:5" ht="18">
      <c r="B365" s="1">
        <v>361</v>
      </c>
      <c r="C365" s="3">
        <f>IF(B365&gt;元金均等方式!$C$4,0,(-(-元金均等方式!$C$5/元金均等方式!$C$4)))</f>
        <v>0</v>
      </c>
      <c r="D365" s="3">
        <f>IF(B365&gt;元金均等方式!$C$4,0,(ISPMT(元金均等方式!$D$3/12,Work!B365-1,元金均等方式!$C$4,-元金均等方式!$C$5)))</f>
        <v>0</v>
      </c>
      <c r="E365" s="3">
        <f t="shared" si="13"/>
        <v>0</v>
      </c>
    </row>
    <row r="366" spans="2:5" ht="18">
      <c r="B366" s="1">
        <v>362</v>
      </c>
      <c r="C366" s="3">
        <f>IF(B366&gt;元金均等方式!$C$4,0,(-(-元金均等方式!$C$5/元金均等方式!$C$4)))</f>
        <v>0</v>
      </c>
      <c r="D366" s="3">
        <f>IF(B366&gt;元金均等方式!$C$4,0,(ISPMT(元金均等方式!$D$3/12,Work!B366-1,元金均等方式!$C$4,-元金均等方式!$C$5)))</f>
        <v>0</v>
      </c>
      <c r="E366" s="3">
        <f t="shared" si="13"/>
        <v>0</v>
      </c>
    </row>
    <row r="367" spans="2:5" ht="18">
      <c r="B367" s="1">
        <v>363</v>
      </c>
      <c r="C367" s="3">
        <f>IF(B367&gt;元金均等方式!$C$4,0,(-(-元金均等方式!$C$5/元金均等方式!$C$4)))</f>
        <v>0</v>
      </c>
      <c r="D367" s="3">
        <f>IF(B367&gt;元金均等方式!$C$4,0,(ISPMT(元金均等方式!$D$3/12,Work!B367-1,元金均等方式!$C$4,-元金均等方式!$C$5)))</f>
        <v>0</v>
      </c>
      <c r="E367" s="3">
        <f t="shared" si="13"/>
        <v>0</v>
      </c>
    </row>
    <row r="368" spans="2:5" ht="18">
      <c r="B368" s="1">
        <v>364</v>
      </c>
      <c r="C368" s="3">
        <f>IF(B368&gt;元金均等方式!$C$4,0,(-(-元金均等方式!$C$5/元金均等方式!$C$4)))</f>
        <v>0</v>
      </c>
      <c r="D368" s="3">
        <f>IF(B368&gt;元金均等方式!$C$4,0,(ISPMT(元金均等方式!$D$3/12,Work!B368-1,元金均等方式!$C$4,-元金均等方式!$C$5)))</f>
        <v>0</v>
      </c>
      <c r="E368" s="3">
        <f t="shared" si="13"/>
        <v>0</v>
      </c>
    </row>
    <row r="369" spans="2:5" ht="18">
      <c r="B369" s="1">
        <v>365</v>
      </c>
      <c r="C369" s="3">
        <f>IF(B369&gt;元金均等方式!$C$4,0,(-(-元金均等方式!$C$5/元金均等方式!$C$4)))</f>
        <v>0</v>
      </c>
      <c r="D369" s="3">
        <f>IF(B369&gt;元金均等方式!$C$4,0,(ISPMT(元金均等方式!$D$3/12,Work!B369-1,元金均等方式!$C$4,-元金均等方式!$C$5)))</f>
        <v>0</v>
      </c>
      <c r="E369" s="3">
        <f t="shared" si="13"/>
        <v>0</v>
      </c>
    </row>
    <row r="370" spans="2:5" ht="18">
      <c r="B370" s="1">
        <v>366</v>
      </c>
      <c r="C370" s="3">
        <f>IF(B370&gt;元金均等方式!$C$4,0,(-(-元金均等方式!$C$5/元金均等方式!$C$4)))</f>
        <v>0</v>
      </c>
      <c r="D370" s="3">
        <f>IF(B370&gt;元金均等方式!$C$4,0,(ISPMT(元金均等方式!$D$3/12,Work!B370-1,元金均等方式!$C$4,-元金均等方式!$C$5)))</f>
        <v>0</v>
      </c>
      <c r="E370" s="3">
        <f t="shared" si="13"/>
        <v>0</v>
      </c>
    </row>
    <row r="371" spans="2:5" ht="18">
      <c r="B371" s="1">
        <v>367</v>
      </c>
      <c r="C371" s="3">
        <f>IF(B371&gt;元金均等方式!$C$4,0,(-(-元金均等方式!$C$5/元金均等方式!$C$4)))</f>
        <v>0</v>
      </c>
      <c r="D371" s="3">
        <f>IF(B371&gt;元金均等方式!$C$4,0,(ISPMT(元金均等方式!$D$3/12,Work!B371-1,元金均等方式!$C$4,-元金均等方式!$C$5)))</f>
        <v>0</v>
      </c>
      <c r="E371" s="3">
        <f t="shared" si="13"/>
        <v>0</v>
      </c>
    </row>
    <row r="372" spans="2:5" ht="18">
      <c r="B372" s="1">
        <v>368</v>
      </c>
      <c r="C372" s="3">
        <f>IF(B372&gt;元金均等方式!$C$4,0,(-(-元金均等方式!$C$5/元金均等方式!$C$4)))</f>
        <v>0</v>
      </c>
      <c r="D372" s="3">
        <f>IF(B372&gt;元金均等方式!$C$4,0,(ISPMT(元金均等方式!$D$3/12,Work!B372-1,元金均等方式!$C$4,-元金均等方式!$C$5)))</f>
        <v>0</v>
      </c>
      <c r="E372" s="3">
        <f t="shared" si="13"/>
        <v>0</v>
      </c>
    </row>
    <row r="373" spans="2:5" ht="18">
      <c r="B373" s="1">
        <v>369</v>
      </c>
      <c r="C373" s="3">
        <f>IF(B373&gt;元金均等方式!$C$4,0,(-(-元金均等方式!$C$5/元金均等方式!$C$4)))</f>
        <v>0</v>
      </c>
      <c r="D373" s="3">
        <f>IF(B373&gt;元金均等方式!$C$4,0,(ISPMT(元金均等方式!$D$3/12,Work!B373-1,元金均等方式!$C$4,-元金均等方式!$C$5)))</f>
        <v>0</v>
      </c>
      <c r="E373" s="3">
        <f t="shared" ref="E373:E436" si="14">ROUNDDOWN(C373+D373,0)</f>
        <v>0</v>
      </c>
    </row>
    <row r="374" spans="2:5" ht="18">
      <c r="B374" s="1">
        <v>370</v>
      </c>
      <c r="C374" s="3">
        <f>IF(B374&gt;元金均等方式!$C$4,0,(-(-元金均等方式!$C$5/元金均等方式!$C$4)))</f>
        <v>0</v>
      </c>
      <c r="D374" s="3">
        <f>IF(B374&gt;元金均等方式!$C$4,0,(ISPMT(元金均等方式!$D$3/12,Work!B374-1,元金均等方式!$C$4,-元金均等方式!$C$5)))</f>
        <v>0</v>
      </c>
      <c r="E374" s="3">
        <f t="shared" si="14"/>
        <v>0</v>
      </c>
    </row>
    <row r="375" spans="2:5" ht="18">
      <c r="B375" s="1">
        <v>371</v>
      </c>
      <c r="C375" s="3">
        <f>IF(B375&gt;元金均等方式!$C$4,0,(-(-元金均等方式!$C$5/元金均等方式!$C$4)))</f>
        <v>0</v>
      </c>
      <c r="D375" s="3">
        <f>IF(B375&gt;元金均等方式!$C$4,0,(ISPMT(元金均等方式!$D$3/12,Work!B375-1,元金均等方式!$C$4,-元金均等方式!$C$5)))</f>
        <v>0</v>
      </c>
      <c r="E375" s="3">
        <f t="shared" si="14"/>
        <v>0</v>
      </c>
    </row>
    <row r="376" spans="2:5" ht="18">
      <c r="B376" s="1">
        <v>372</v>
      </c>
      <c r="C376" s="3">
        <f>IF(B376&gt;元金均等方式!$C$4,0,(-(-元金均等方式!$C$5/元金均等方式!$C$4)))</f>
        <v>0</v>
      </c>
      <c r="D376" s="3">
        <f>IF(B376&gt;元金均等方式!$C$4,0,(ISPMT(元金均等方式!$D$3/12,Work!B376-1,元金均等方式!$C$4,-元金均等方式!$C$5)))</f>
        <v>0</v>
      </c>
      <c r="E376" s="3">
        <f t="shared" si="14"/>
        <v>0</v>
      </c>
    </row>
    <row r="377" spans="2:5" ht="18">
      <c r="B377" s="1">
        <v>373</v>
      </c>
      <c r="C377" s="3">
        <f>IF(B377&gt;元金均等方式!$C$4,0,(-(-元金均等方式!$C$5/元金均等方式!$C$4)))</f>
        <v>0</v>
      </c>
      <c r="D377" s="3">
        <f>IF(B377&gt;元金均等方式!$C$4,0,(ISPMT(元金均等方式!$D$3/12,Work!B377-1,元金均等方式!$C$4,-元金均等方式!$C$5)))</f>
        <v>0</v>
      </c>
      <c r="E377" s="3">
        <f t="shared" si="14"/>
        <v>0</v>
      </c>
    </row>
    <row r="378" spans="2:5" ht="18">
      <c r="B378" s="1">
        <v>374</v>
      </c>
      <c r="C378" s="3">
        <f>IF(B378&gt;元金均等方式!$C$4,0,(-(-元金均等方式!$C$5/元金均等方式!$C$4)))</f>
        <v>0</v>
      </c>
      <c r="D378" s="3">
        <f>IF(B378&gt;元金均等方式!$C$4,0,(ISPMT(元金均等方式!$D$3/12,Work!B378-1,元金均等方式!$C$4,-元金均等方式!$C$5)))</f>
        <v>0</v>
      </c>
      <c r="E378" s="3">
        <f t="shared" si="14"/>
        <v>0</v>
      </c>
    </row>
    <row r="379" spans="2:5" ht="18">
      <c r="B379" s="1">
        <v>375</v>
      </c>
      <c r="C379" s="3">
        <f>IF(B379&gt;元金均等方式!$C$4,0,(-(-元金均等方式!$C$5/元金均等方式!$C$4)))</f>
        <v>0</v>
      </c>
      <c r="D379" s="3">
        <f>IF(B379&gt;元金均等方式!$C$4,0,(ISPMT(元金均等方式!$D$3/12,Work!B379-1,元金均等方式!$C$4,-元金均等方式!$C$5)))</f>
        <v>0</v>
      </c>
      <c r="E379" s="3">
        <f t="shared" si="14"/>
        <v>0</v>
      </c>
    </row>
    <row r="380" spans="2:5" ht="18">
      <c r="B380" s="1">
        <v>376</v>
      </c>
      <c r="C380" s="3">
        <f>IF(B380&gt;元金均等方式!$C$4,0,(-(-元金均等方式!$C$5/元金均等方式!$C$4)))</f>
        <v>0</v>
      </c>
      <c r="D380" s="3">
        <f>IF(B380&gt;元金均等方式!$C$4,0,(ISPMT(元金均等方式!$D$3/12,Work!B380-1,元金均等方式!$C$4,-元金均等方式!$C$5)))</f>
        <v>0</v>
      </c>
      <c r="E380" s="3">
        <f t="shared" si="14"/>
        <v>0</v>
      </c>
    </row>
    <row r="381" spans="2:5" ht="18">
      <c r="B381" s="1">
        <v>377</v>
      </c>
      <c r="C381" s="3">
        <f>IF(B381&gt;元金均等方式!$C$4,0,(-(-元金均等方式!$C$5/元金均等方式!$C$4)))</f>
        <v>0</v>
      </c>
      <c r="D381" s="3">
        <f>IF(B381&gt;元金均等方式!$C$4,0,(ISPMT(元金均等方式!$D$3/12,Work!B381-1,元金均等方式!$C$4,-元金均等方式!$C$5)))</f>
        <v>0</v>
      </c>
      <c r="E381" s="3">
        <f t="shared" si="14"/>
        <v>0</v>
      </c>
    </row>
    <row r="382" spans="2:5" ht="18">
      <c r="B382" s="1">
        <v>378</v>
      </c>
      <c r="C382" s="3">
        <f>IF(B382&gt;元金均等方式!$C$4,0,(-(-元金均等方式!$C$5/元金均等方式!$C$4)))</f>
        <v>0</v>
      </c>
      <c r="D382" s="3">
        <f>IF(B382&gt;元金均等方式!$C$4,0,(ISPMT(元金均等方式!$D$3/12,Work!B382-1,元金均等方式!$C$4,-元金均等方式!$C$5)))</f>
        <v>0</v>
      </c>
      <c r="E382" s="3">
        <f t="shared" si="14"/>
        <v>0</v>
      </c>
    </row>
    <row r="383" spans="2:5" ht="18">
      <c r="B383" s="1">
        <v>379</v>
      </c>
      <c r="C383" s="3">
        <f>IF(B383&gt;元金均等方式!$C$4,0,(-(-元金均等方式!$C$5/元金均等方式!$C$4)))</f>
        <v>0</v>
      </c>
      <c r="D383" s="3">
        <f>IF(B383&gt;元金均等方式!$C$4,0,(ISPMT(元金均等方式!$D$3/12,Work!B383-1,元金均等方式!$C$4,-元金均等方式!$C$5)))</f>
        <v>0</v>
      </c>
      <c r="E383" s="3">
        <f t="shared" si="14"/>
        <v>0</v>
      </c>
    </row>
    <row r="384" spans="2:5" ht="18">
      <c r="B384" s="1">
        <v>380</v>
      </c>
      <c r="C384" s="3">
        <f>IF(B384&gt;元金均等方式!$C$4,0,(-(-元金均等方式!$C$5/元金均等方式!$C$4)))</f>
        <v>0</v>
      </c>
      <c r="D384" s="3">
        <f>IF(B384&gt;元金均等方式!$C$4,0,(ISPMT(元金均等方式!$D$3/12,Work!B384-1,元金均等方式!$C$4,-元金均等方式!$C$5)))</f>
        <v>0</v>
      </c>
      <c r="E384" s="3">
        <f t="shared" si="14"/>
        <v>0</v>
      </c>
    </row>
    <row r="385" spans="2:5" ht="18">
      <c r="B385" s="1">
        <v>381</v>
      </c>
      <c r="C385" s="3">
        <f>IF(B385&gt;元金均等方式!$C$4,0,(-(-元金均等方式!$C$5/元金均等方式!$C$4)))</f>
        <v>0</v>
      </c>
      <c r="D385" s="3">
        <f>IF(B385&gt;元金均等方式!$C$4,0,(ISPMT(元金均等方式!$D$3/12,Work!B385-1,元金均等方式!$C$4,-元金均等方式!$C$5)))</f>
        <v>0</v>
      </c>
      <c r="E385" s="3">
        <f t="shared" si="14"/>
        <v>0</v>
      </c>
    </row>
    <row r="386" spans="2:5" ht="18">
      <c r="B386" s="1">
        <v>382</v>
      </c>
      <c r="C386" s="3">
        <f>IF(B386&gt;元金均等方式!$C$4,0,(-(-元金均等方式!$C$5/元金均等方式!$C$4)))</f>
        <v>0</v>
      </c>
      <c r="D386" s="3">
        <f>IF(B386&gt;元金均等方式!$C$4,0,(ISPMT(元金均等方式!$D$3/12,Work!B386-1,元金均等方式!$C$4,-元金均等方式!$C$5)))</f>
        <v>0</v>
      </c>
      <c r="E386" s="3">
        <f t="shared" si="14"/>
        <v>0</v>
      </c>
    </row>
    <row r="387" spans="2:5" ht="18">
      <c r="B387" s="1">
        <v>383</v>
      </c>
      <c r="C387" s="3">
        <f>IF(B387&gt;元金均等方式!$C$4,0,(-(-元金均等方式!$C$5/元金均等方式!$C$4)))</f>
        <v>0</v>
      </c>
      <c r="D387" s="3">
        <f>IF(B387&gt;元金均等方式!$C$4,0,(ISPMT(元金均等方式!$D$3/12,Work!B387-1,元金均等方式!$C$4,-元金均等方式!$C$5)))</f>
        <v>0</v>
      </c>
      <c r="E387" s="3">
        <f t="shared" si="14"/>
        <v>0</v>
      </c>
    </row>
    <row r="388" spans="2:5" ht="18">
      <c r="B388" s="1">
        <v>384</v>
      </c>
      <c r="C388" s="3">
        <f>IF(B388&gt;元金均等方式!$C$4,0,(-(-元金均等方式!$C$5/元金均等方式!$C$4)))</f>
        <v>0</v>
      </c>
      <c r="D388" s="3">
        <f>IF(B388&gt;元金均等方式!$C$4,0,(ISPMT(元金均等方式!$D$3/12,Work!B388-1,元金均等方式!$C$4,-元金均等方式!$C$5)))</f>
        <v>0</v>
      </c>
      <c r="E388" s="3">
        <f t="shared" si="14"/>
        <v>0</v>
      </c>
    </row>
    <row r="389" spans="2:5" ht="18">
      <c r="B389" s="1">
        <v>385</v>
      </c>
      <c r="C389" s="3">
        <f>IF(B389&gt;元金均等方式!$C$4,0,(-(-元金均等方式!$C$5/元金均等方式!$C$4)))</f>
        <v>0</v>
      </c>
      <c r="D389" s="3">
        <f>IF(B389&gt;元金均等方式!$C$4,0,(ISPMT(元金均等方式!$D$3/12,Work!B389-1,元金均等方式!$C$4,-元金均等方式!$C$5)))</f>
        <v>0</v>
      </c>
      <c r="E389" s="3">
        <f t="shared" si="14"/>
        <v>0</v>
      </c>
    </row>
    <row r="390" spans="2:5" ht="18">
      <c r="B390" s="1">
        <v>386</v>
      </c>
      <c r="C390" s="3">
        <f>IF(B390&gt;元金均等方式!$C$4,0,(-(-元金均等方式!$C$5/元金均等方式!$C$4)))</f>
        <v>0</v>
      </c>
      <c r="D390" s="3">
        <f>IF(B390&gt;元金均等方式!$C$4,0,(ISPMT(元金均等方式!$D$3/12,Work!B390-1,元金均等方式!$C$4,-元金均等方式!$C$5)))</f>
        <v>0</v>
      </c>
      <c r="E390" s="3">
        <f t="shared" si="14"/>
        <v>0</v>
      </c>
    </row>
    <row r="391" spans="2:5" ht="18">
      <c r="B391" s="1">
        <v>387</v>
      </c>
      <c r="C391" s="3">
        <f>IF(B391&gt;元金均等方式!$C$4,0,(-(-元金均等方式!$C$5/元金均等方式!$C$4)))</f>
        <v>0</v>
      </c>
      <c r="D391" s="3">
        <f>IF(B391&gt;元金均等方式!$C$4,0,(ISPMT(元金均等方式!$D$3/12,Work!B391-1,元金均等方式!$C$4,-元金均等方式!$C$5)))</f>
        <v>0</v>
      </c>
      <c r="E391" s="3">
        <f t="shared" si="14"/>
        <v>0</v>
      </c>
    </row>
    <row r="392" spans="2:5" ht="18">
      <c r="B392" s="1">
        <v>388</v>
      </c>
      <c r="C392" s="3">
        <f>IF(B392&gt;元金均等方式!$C$4,0,(-(-元金均等方式!$C$5/元金均等方式!$C$4)))</f>
        <v>0</v>
      </c>
      <c r="D392" s="3">
        <f>IF(B392&gt;元金均等方式!$C$4,0,(ISPMT(元金均等方式!$D$3/12,Work!B392-1,元金均等方式!$C$4,-元金均等方式!$C$5)))</f>
        <v>0</v>
      </c>
      <c r="E392" s="3">
        <f t="shared" si="14"/>
        <v>0</v>
      </c>
    </row>
    <row r="393" spans="2:5" ht="18">
      <c r="B393" s="1">
        <v>389</v>
      </c>
      <c r="C393" s="3">
        <f>IF(B393&gt;元金均等方式!$C$4,0,(-(-元金均等方式!$C$5/元金均等方式!$C$4)))</f>
        <v>0</v>
      </c>
      <c r="D393" s="3">
        <f>IF(B393&gt;元金均等方式!$C$4,0,(ISPMT(元金均等方式!$D$3/12,Work!B393-1,元金均等方式!$C$4,-元金均等方式!$C$5)))</f>
        <v>0</v>
      </c>
      <c r="E393" s="3">
        <f t="shared" si="14"/>
        <v>0</v>
      </c>
    </row>
    <row r="394" spans="2:5" ht="18">
      <c r="B394" s="1">
        <v>390</v>
      </c>
      <c r="C394" s="3">
        <f>IF(B394&gt;元金均等方式!$C$4,0,(-(-元金均等方式!$C$5/元金均等方式!$C$4)))</f>
        <v>0</v>
      </c>
      <c r="D394" s="3">
        <f>IF(B394&gt;元金均等方式!$C$4,0,(ISPMT(元金均等方式!$D$3/12,Work!B394-1,元金均等方式!$C$4,-元金均等方式!$C$5)))</f>
        <v>0</v>
      </c>
      <c r="E394" s="3">
        <f t="shared" si="14"/>
        <v>0</v>
      </c>
    </row>
    <row r="395" spans="2:5" ht="18">
      <c r="B395" s="1">
        <v>391</v>
      </c>
      <c r="C395" s="3">
        <f>IF(B395&gt;元金均等方式!$C$4,0,(-(-元金均等方式!$C$5/元金均等方式!$C$4)))</f>
        <v>0</v>
      </c>
      <c r="D395" s="3">
        <f>IF(B395&gt;元金均等方式!$C$4,0,(ISPMT(元金均等方式!$D$3/12,Work!B395-1,元金均等方式!$C$4,-元金均等方式!$C$5)))</f>
        <v>0</v>
      </c>
      <c r="E395" s="3">
        <f t="shared" si="14"/>
        <v>0</v>
      </c>
    </row>
    <row r="396" spans="2:5" ht="18">
      <c r="B396" s="1">
        <v>392</v>
      </c>
      <c r="C396" s="3">
        <f>IF(B396&gt;元金均等方式!$C$4,0,(-(-元金均等方式!$C$5/元金均等方式!$C$4)))</f>
        <v>0</v>
      </c>
      <c r="D396" s="3">
        <f>IF(B396&gt;元金均等方式!$C$4,0,(ISPMT(元金均等方式!$D$3/12,Work!B396-1,元金均等方式!$C$4,-元金均等方式!$C$5)))</f>
        <v>0</v>
      </c>
      <c r="E396" s="3">
        <f t="shared" si="14"/>
        <v>0</v>
      </c>
    </row>
    <row r="397" spans="2:5" ht="18">
      <c r="B397" s="1">
        <v>393</v>
      </c>
      <c r="C397" s="3">
        <f>IF(B397&gt;元金均等方式!$C$4,0,(-(-元金均等方式!$C$5/元金均等方式!$C$4)))</f>
        <v>0</v>
      </c>
      <c r="D397" s="3">
        <f>IF(B397&gt;元金均等方式!$C$4,0,(ISPMT(元金均等方式!$D$3/12,Work!B397-1,元金均等方式!$C$4,-元金均等方式!$C$5)))</f>
        <v>0</v>
      </c>
      <c r="E397" s="3">
        <f t="shared" si="14"/>
        <v>0</v>
      </c>
    </row>
    <row r="398" spans="2:5" ht="18">
      <c r="B398" s="1">
        <v>394</v>
      </c>
      <c r="C398" s="3">
        <f>IF(B398&gt;元金均等方式!$C$4,0,(-(-元金均等方式!$C$5/元金均等方式!$C$4)))</f>
        <v>0</v>
      </c>
      <c r="D398" s="3">
        <f>IF(B398&gt;元金均等方式!$C$4,0,(ISPMT(元金均等方式!$D$3/12,Work!B398-1,元金均等方式!$C$4,-元金均等方式!$C$5)))</f>
        <v>0</v>
      </c>
      <c r="E398" s="3">
        <f t="shared" si="14"/>
        <v>0</v>
      </c>
    </row>
    <row r="399" spans="2:5" ht="18">
      <c r="B399" s="1">
        <v>395</v>
      </c>
      <c r="C399" s="3">
        <f>IF(B399&gt;元金均等方式!$C$4,0,(-(-元金均等方式!$C$5/元金均等方式!$C$4)))</f>
        <v>0</v>
      </c>
      <c r="D399" s="3">
        <f>IF(B399&gt;元金均等方式!$C$4,0,(ISPMT(元金均等方式!$D$3/12,Work!B399-1,元金均等方式!$C$4,-元金均等方式!$C$5)))</f>
        <v>0</v>
      </c>
      <c r="E399" s="3">
        <f t="shared" si="14"/>
        <v>0</v>
      </c>
    </row>
    <row r="400" spans="2:5" ht="18">
      <c r="B400" s="1">
        <v>396</v>
      </c>
      <c r="C400" s="3">
        <f>IF(B400&gt;元金均等方式!$C$4,0,(-(-元金均等方式!$C$5/元金均等方式!$C$4)))</f>
        <v>0</v>
      </c>
      <c r="D400" s="3">
        <f>IF(B400&gt;元金均等方式!$C$4,0,(ISPMT(元金均等方式!$D$3/12,Work!B400-1,元金均等方式!$C$4,-元金均等方式!$C$5)))</f>
        <v>0</v>
      </c>
      <c r="E400" s="3">
        <f t="shared" si="14"/>
        <v>0</v>
      </c>
    </row>
    <row r="401" spans="2:5" ht="18">
      <c r="B401" s="1">
        <v>397</v>
      </c>
      <c r="C401" s="3">
        <f>IF(B401&gt;元金均等方式!$C$4,0,(-(-元金均等方式!$C$5/元金均等方式!$C$4)))</f>
        <v>0</v>
      </c>
      <c r="D401" s="3">
        <f>IF(B401&gt;元金均等方式!$C$4,0,(ISPMT(元金均等方式!$D$3/12,Work!B401-1,元金均等方式!$C$4,-元金均等方式!$C$5)))</f>
        <v>0</v>
      </c>
      <c r="E401" s="3">
        <f t="shared" si="14"/>
        <v>0</v>
      </c>
    </row>
    <row r="402" spans="2:5" ht="18">
      <c r="B402" s="1">
        <v>398</v>
      </c>
      <c r="C402" s="3">
        <f>IF(B402&gt;元金均等方式!$C$4,0,(-(-元金均等方式!$C$5/元金均等方式!$C$4)))</f>
        <v>0</v>
      </c>
      <c r="D402" s="3">
        <f>IF(B402&gt;元金均等方式!$C$4,0,(ISPMT(元金均等方式!$D$3/12,Work!B402-1,元金均等方式!$C$4,-元金均等方式!$C$5)))</f>
        <v>0</v>
      </c>
      <c r="E402" s="3">
        <f t="shared" si="14"/>
        <v>0</v>
      </c>
    </row>
    <row r="403" spans="2:5" ht="18">
      <c r="B403" s="1">
        <v>399</v>
      </c>
      <c r="C403" s="3">
        <f>IF(B403&gt;元金均等方式!$C$4,0,(-(-元金均等方式!$C$5/元金均等方式!$C$4)))</f>
        <v>0</v>
      </c>
      <c r="D403" s="3">
        <f>IF(B403&gt;元金均等方式!$C$4,0,(ISPMT(元金均等方式!$D$3/12,Work!B403-1,元金均等方式!$C$4,-元金均等方式!$C$5)))</f>
        <v>0</v>
      </c>
      <c r="E403" s="3">
        <f t="shared" si="14"/>
        <v>0</v>
      </c>
    </row>
    <row r="404" spans="2:5" ht="18">
      <c r="B404" s="1">
        <v>400</v>
      </c>
      <c r="C404" s="3">
        <f>IF(B404&gt;元金均等方式!$C$4,0,(-(-元金均等方式!$C$5/元金均等方式!$C$4)))</f>
        <v>0</v>
      </c>
      <c r="D404" s="3">
        <f>IF(B404&gt;元金均等方式!$C$4,0,(ISPMT(元金均等方式!$D$3/12,Work!B404-1,元金均等方式!$C$4,-元金均等方式!$C$5)))</f>
        <v>0</v>
      </c>
      <c r="E404" s="3">
        <f t="shared" si="14"/>
        <v>0</v>
      </c>
    </row>
    <row r="405" spans="2:5" ht="18">
      <c r="B405" s="1">
        <v>401</v>
      </c>
      <c r="C405" s="3">
        <f>IF(B405&gt;元金均等方式!$C$4,0,(-(-元金均等方式!$C$5/元金均等方式!$C$4)))</f>
        <v>0</v>
      </c>
      <c r="D405" s="3">
        <f>IF(B405&gt;元金均等方式!$C$4,0,(ISPMT(元金均等方式!$D$3/12,Work!B405-1,元金均等方式!$C$4,-元金均等方式!$C$5)))</f>
        <v>0</v>
      </c>
      <c r="E405" s="3">
        <f t="shared" si="14"/>
        <v>0</v>
      </c>
    </row>
    <row r="406" spans="2:5" ht="18">
      <c r="B406" s="1">
        <v>402</v>
      </c>
      <c r="C406" s="3">
        <f>IF(B406&gt;元金均等方式!$C$4,0,(-(-元金均等方式!$C$5/元金均等方式!$C$4)))</f>
        <v>0</v>
      </c>
      <c r="D406" s="3">
        <f>IF(B406&gt;元金均等方式!$C$4,0,(ISPMT(元金均等方式!$D$3/12,Work!B406-1,元金均等方式!$C$4,-元金均等方式!$C$5)))</f>
        <v>0</v>
      </c>
      <c r="E406" s="3">
        <f t="shared" si="14"/>
        <v>0</v>
      </c>
    </row>
    <row r="407" spans="2:5" ht="18">
      <c r="B407" s="1">
        <v>403</v>
      </c>
      <c r="C407" s="3">
        <f>IF(B407&gt;元金均等方式!$C$4,0,(-(-元金均等方式!$C$5/元金均等方式!$C$4)))</f>
        <v>0</v>
      </c>
      <c r="D407" s="3">
        <f>IF(B407&gt;元金均等方式!$C$4,0,(ISPMT(元金均等方式!$D$3/12,Work!B407-1,元金均等方式!$C$4,-元金均等方式!$C$5)))</f>
        <v>0</v>
      </c>
      <c r="E407" s="3">
        <f t="shared" si="14"/>
        <v>0</v>
      </c>
    </row>
    <row r="408" spans="2:5" ht="18">
      <c r="B408" s="1">
        <v>404</v>
      </c>
      <c r="C408" s="3">
        <f>IF(B408&gt;元金均等方式!$C$4,0,(-(-元金均等方式!$C$5/元金均等方式!$C$4)))</f>
        <v>0</v>
      </c>
      <c r="D408" s="3">
        <f>IF(B408&gt;元金均等方式!$C$4,0,(ISPMT(元金均等方式!$D$3/12,Work!B408-1,元金均等方式!$C$4,-元金均等方式!$C$5)))</f>
        <v>0</v>
      </c>
      <c r="E408" s="3">
        <f t="shared" si="14"/>
        <v>0</v>
      </c>
    </row>
    <row r="409" spans="2:5" ht="18">
      <c r="B409" s="1">
        <v>405</v>
      </c>
      <c r="C409" s="3">
        <f>IF(B409&gt;元金均等方式!$C$4,0,(-(-元金均等方式!$C$5/元金均等方式!$C$4)))</f>
        <v>0</v>
      </c>
      <c r="D409" s="3">
        <f>IF(B409&gt;元金均等方式!$C$4,0,(ISPMT(元金均等方式!$D$3/12,Work!B409-1,元金均等方式!$C$4,-元金均等方式!$C$5)))</f>
        <v>0</v>
      </c>
      <c r="E409" s="3">
        <f t="shared" si="14"/>
        <v>0</v>
      </c>
    </row>
    <row r="410" spans="2:5" ht="18">
      <c r="B410" s="1">
        <v>406</v>
      </c>
      <c r="C410" s="3">
        <f>IF(B410&gt;元金均等方式!$C$4,0,(-(-元金均等方式!$C$5/元金均等方式!$C$4)))</f>
        <v>0</v>
      </c>
      <c r="D410" s="3">
        <f>IF(B410&gt;元金均等方式!$C$4,0,(ISPMT(元金均等方式!$D$3/12,Work!B410-1,元金均等方式!$C$4,-元金均等方式!$C$5)))</f>
        <v>0</v>
      </c>
      <c r="E410" s="3">
        <f t="shared" si="14"/>
        <v>0</v>
      </c>
    </row>
    <row r="411" spans="2:5" ht="18">
      <c r="B411" s="1">
        <v>407</v>
      </c>
      <c r="C411" s="3">
        <f>IF(B411&gt;元金均等方式!$C$4,0,(-(-元金均等方式!$C$5/元金均等方式!$C$4)))</f>
        <v>0</v>
      </c>
      <c r="D411" s="3">
        <f>IF(B411&gt;元金均等方式!$C$4,0,(ISPMT(元金均等方式!$D$3/12,Work!B411-1,元金均等方式!$C$4,-元金均等方式!$C$5)))</f>
        <v>0</v>
      </c>
      <c r="E411" s="3">
        <f t="shared" si="14"/>
        <v>0</v>
      </c>
    </row>
    <row r="412" spans="2:5" ht="18">
      <c r="B412" s="1">
        <v>408</v>
      </c>
      <c r="C412" s="3">
        <f>IF(B412&gt;元金均等方式!$C$4,0,(-(-元金均等方式!$C$5/元金均等方式!$C$4)))</f>
        <v>0</v>
      </c>
      <c r="D412" s="3">
        <f>IF(B412&gt;元金均等方式!$C$4,0,(ISPMT(元金均等方式!$D$3/12,Work!B412-1,元金均等方式!$C$4,-元金均等方式!$C$5)))</f>
        <v>0</v>
      </c>
      <c r="E412" s="3">
        <f t="shared" si="14"/>
        <v>0</v>
      </c>
    </row>
    <row r="413" spans="2:5" ht="18">
      <c r="B413" s="1">
        <v>409</v>
      </c>
      <c r="C413" s="3">
        <f>IF(B413&gt;元金均等方式!$C$4,0,(-(-元金均等方式!$C$5/元金均等方式!$C$4)))</f>
        <v>0</v>
      </c>
      <c r="D413" s="3">
        <f>IF(B413&gt;元金均等方式!$C$4,0,(ISPMT(元金均等方式!$D$3/12,Work!B413-1,元金均等方式!$C$4,-元金均等方式!$C$5)))</f>
        <v>0</v>
      </c>
      <c r="E413" s="3">
        <f t="shared" si="14"/>
        <v>0</v>
      </c>
    </row>
    <row r="414" spans="2:5" ht="18">
      <c r="B414" s="1">
        <v>410</v>
      </c>
      <c r="C414" s="3">
        <f>IF(B414&gt;元金均等方式!$C$4,0,(-(-元金均等方式!$C$5/元金均等方式!$C$4)))</f>
        <v>0</v>
      </c>
      <c r="D414" s="3">
        <f>IF(B414&gt;元金均等方式!$C$4,0,(ISPMT(元金均等方式!$D$3/12,Work!B414-1,元金均等方式!$C$4,-元金均等方式!$C$5)))</f>
        <v>0</v>
      </c>
      <c r="E414" s="3">
        <f t="shared" si="14"/>
        <v>0</v>
      </c>
    </row>
    <row r="415" spans="2:5" ht="18">
      <c r="B415" s="1">
        <v>411</v>
      </c>
      <c r="C415" s="3">
        <f>IF(B415&gt;元金均等方式!$C$4,0,(-(-元金均等方式!$C$5/元金均等方式!$C$4)))</f>
        <v>0</v>
      </c>
      <c r="D415" s="3">
        <f>IF(B415&gt;元金均等方式!$C$4,0,(ISPMT(元金均等方式!$D$3/12,Work!B415-1,元金均等方式!$C$4,-元金均等方式!$C$5)))</f>
        <v>0</v>
      </c>
      <c r="E415" s="3">
        <f t="shared" si="14"/>
        <v>0</v>
      </c>
    </row>
    <row r="416" spans="2:5" ht="18">
      <c r="B416" s="1">
        <v>412</v>
      </c>
      <c r="C416" s="3">
        <f>IF(B416&gt;元金均等方式!$C$4,0,(-(-元金均等方式!$C$5/元金均等方式!$C$4)))</f>
        <v>0</v>
      </c>
      <c r="D416" s="3">
        <f>IF(B416&gt;元金均等方式!$C$4,0,(ISPMT(元金均等方式!$D$3/12,Work!B416-1,元金均等方式!$C$4,-元金均等方式!$C$5)))</f>
        <v>0</v>
      </c>
      <c r="E416" s="3">
        <f t="shared" si="14"/>
        <v>0</v>
      </c>
    </row>
    <row r="417" spans="2:5" ht="18">
      <c r="B417" s="1">
        <v>413</v>
      </c>
      <c r="C417" s="3">
        <f>IF(B417&gt;元金均等方式!$C$4,0,(-(-元金均等方式!$C$5/元金均等方式!$C$4)))</f>
        <v>0</v>
      </c>
      <c r="D417" s="3">
        <f>IF(B417&gt;元金均等方式!$C$4,0,(ISPMT(元金均等方式!$D$3/12,Work!B417-1,元金均等方式!$C$4,-元金均等方式!$C$5)))</f>
        <v>0</v>
      </c>
      <c r="E417" s="3">
        <f t="shared" si="14"/>
        <v>0</v>
      </c>
    </row>
    <row r="418" spans="2:5" ht="18">
      <c r="B418" s="1">
        <v>414</v>
      </c>
      <c r="C418" s="3">
        <f>IF(B418&gt;元金均等方式!$C$4,0,(-(-元金均等方式!$C$5/元金均等方式!$C$4)))</f>
        <v>0</v>
      </c>
      <c r="D418" s="3">
        <f>IF(B418&gt;元金均等方式!$C$4,0,(ISPMT(元金均等方式!$D$3/12,Work!B418-1,元金均等方式!$C$4,-元金均等方式!$C$5)))</f>
        <v>0</v>
      </c>
      <c r="E418" s="3">
        <f t="shared" si="14"/>
        <v>0</v>
      </c>
    </row>
    <row r="419" spans="2:5" ht="18">
      <c r="B419" s="1">
        <v>415</v>
      </c>
      <c r="C419" s="3">
        <f>IF(B419&gt;元金均等方式!$C$4,0,(-(-元金均等方式!$C$5/元金均等方式!$C$4)))</f>
        <v>0</v>
      </c>
      <c r="D419" s="3">
        <f>IF(B419&gt;元金均等方式!$C$4,0,(ISPMT(元金均等方式!$D$3/12,Work!B419-1,元金均等方式!$C$4,-元金均等方式!$C$5)))</f>
        <v>0</v>
      </c>
      <c r="E419" s="3">
        <f t="shared" si="14"/>
        <v>0</v>
      </c>
    </row>
    <row r="420" spans="2:5" ht="18">
      <c r="B420" s="1">
        <v>416</v>
      </c>
      <c r="C420" s="3">
        <f>IF(B420&gt;元金均等方式!$C$4,0,(-(-元金均等方式!$C$5/元金均等方式!$C$4)))</f>
        <v>0</v>
      </c>
      <c r="D420" s="3">
        <f>IF(B420&gt;元金均等方式!$C$4,0,(ISPMT(元金均等方式!$D$3/12,Work!B420-1,元金均等方式!$C$4,-元金均等方式!$C$5)))</f>
        <v>0</v>
      </c>
      <c r="E420" s="3">
        <f t="shared" si="14"/>
        <v>0</v>
      </c>
    </row>
    <row r="421" spans="2:5" ht="18">
      <c r="B421" s="1">
        <v>417</v>
      </c>
      <c r="C421" s="3">
        <f>IF(B421&gt;元金均等方式!$C$4,0,(-(-元金均等方式!$C$5/元金均等方式!$C$4)))</f>
        <v>0</v>
      </c>
      <c r="D421" s="3">
        <f>IF(B421&gt;元金均等方式!$C$4,0,(ISPMT(元金均等方式!$D$3/12,Work!B421-1,元金均等方式!$C$4,-元金均等方式!$C$5)))</f>
        <v>0</v>
      </c>
      <c r="E421" s="3">
        <f t="shared" si="14"/>
        <v>0</v>
      </c>
    </row>
    <row r="422" spans="2:5" ht="18">
      <c r="B422" s="1">
        <v>418</v>
      </c>
      <c r="C422" s="3">
        <f>IF(B422&gt;元金均等方式!$C$4,0,(-(-元金均等方式!$C$5/元金均等方式!$C$4)))</f>
        <v>0</v>
      </c>
      <c r="D422" s="3">
        <f>IF(B422&gt;元金均等方式!$C$4,0,(ISPMT(元金均等方式!$D$3/12,Work!B422-1,元金均等方式!$C$4,-元金均等方式!$C$5)))</f>
        <v>0</v>
      </c>
      <c r="E422" s="3">
        <f t="shared" si="14"/>
        <v>0</v>
      </c>
    </row>
    <row r="423" spans="2:5" ht="18">
      <c r="B423" s="1">
        <v>419</v>
      </c>
      <c r="C423" s="3">
        <f>IF(B423&gt;元金均等方式!$C$4,0,(-(-元金均等方式!$C$5/元金均等方式!$C$4)))</f>
        <v>0</v>
      </c>
      <c r="D423" s="3">
        <f>IF(B423&gt;元金均等方式!$C$4,0,(ISPMT(元金均等方式!$D$3/12,Work!B423-1,元金均等方式!$C$4,-元金均等方式!$C$5)))</f>
        <v>0</v>
      </c>
      <c r="E423" s="3">
        <f t="shared" si="14"/>
        <v>0</v>
      </c>
    </row>
    <row r="424" spans="2:5" ht="18">
      <c r="B424" s="1">
        <v>420</v>
      </c>
      <c r="C424" s="3">
        <f>IF(B424&gt;元金均等方式!$C$4,0,(-(-元金均等方式!$C$5/元金均等方式!$C$4)))</f>
        <v>0</v>
      </c>
      <c r="D424" s="3">
        <f>IF(B424&gt;元金均等方式!$C$4,0,(ISPMT(元金均等方式!$D$3/12,Work!B424-1,元金均等方式!$C$4,-元金均等方式!$C$5)))</f>
        <v>0</v>
      </c>
      <c r="E424" s="3">
        <f t="shared" si="14"/>
        <v>0</v>
      </c>
    </row>
    <row r="425" spans="2:5" ht="18">
      <c r="B425" s="1">
        <v>421</v>
      </c>
      <c r="C425" s="3">
        <f>IF(B425&gt;元金均等方式!$C$4,0,(-(-元金均等方式!$C$5/元金均等方式!$C$4)))</f>
        <v>0</v>
      </c>
      <c r="D425" s="3">
        <f>IF(B425&gt;元金均等方式!$C$4,0,(ISPMT(元金均等方式!$D$3/12,Work!B425-1,元金均等方式!$C$4,-元金均等方式!$C$5)))</f>
        <v>0</v>
      </c>
      <c r="E425" s="3">
        <f t="shared" si="14"/>
        <v>0</v>
      </c>
    </row>
    <row r="426" spans="2:5" ht="18">
      <c r="B426" s="1">
        <v>422</v>
      </c>
      <c r="C426" s="3">
        <f>IF(B426&gt;元金均等方式!$C$4,0,(-(-元金均等方式!$C$5/元金均等方式!$C$4)))</f>
        <v>0</v>
      </c>
      <c r="D426" s="3">
        <f>IF(B426&gt;元金均等方式!$C$4,0,(ISPMT(元金均等方式!$D$3/12,Work!B426-1,元金均等方式!$C$4,-元金均等方式!$C$5)))</f>
        <v>0</v>
      </c>
      <c r="E426" s="3">
        <f t="shared" si="14"/>
        <v>0</v>
      </c>
    </row>
    <row r="427" spans="2:5" ht="18">
      <c r="B427" s="1">
        <v>423</v>
      </c>
      <c r="C427" s="3">
        <f>IF(B427&gt;元金均等方式!$C$4,0,(-(-元金均等方式!$C$5/元金均等方式!$C$4)))</f>
        <v>0</v>
      </c>
      <c r="D427" s="3">
        <f>IF(B427&gt;元金均等方式!$C$4,0,(ISPMT(元金均等方式!$D$3/12,Work!B427-1,元金均等方式!$C$4,-元金均等方式!$C$5)))</f>
        <v>0</v>
      </c>
      <c r="E427" s="3">
        <f t="shared" si="14"/>
        <v>0</v>
      </c>
    </row>
    <row r="428" spans="2:5" ht="18">
      <c r="B428" s="1">
        <v>424</v>
      </c>
      <c r="C428" s="3">
        <f>IF(B428&gt;元金均等方式!$C$4,0,(-(-元金均等方式!$C$5/元金均等方式!$C$4)))</f>
        <v>0</v>
      </c>
      <c r="D428" s="3">
        <f>IF(B428&gt;元金均等方式!$C$4,0,(ISPMT(元金均等方式!$D$3/12,Work!B428-1,元金均等方式!$C$4,-元金均等方式!$C$5)))</f>
        <v>0</v>
      </c>
      <c r="E428" s="3">
        <f t="shared" si="14"/>
        <v>0</v>
      </c>
    </row>
    <row r="429" spans="2:5" ht="18">
      <c r="B429" s="1">
        <v>425</v>
      </c>
      <c r="C429" s="3">
        <f>IF(B429&gt;元金均等方式!$C$4,0,(-(-元金均等方式!$C$5/元金均等方式!$C$4)))</f>
        <v>0</v>
      </c>
      <c r="D429" s="3">
        <f>IF(B429&gt;元金均等方式!$C$4,0,(ISPMT(元金均等方式!$D$3/12,Work!B429-1,元金均等方式!$C$4,-元金均等方式!$C$5)))</f>
        <v>0</v>
      </c>
      <c r="E429" s="3">
        <f t="shared" si="14"/>
        <v>0</v>
      </c>
    </row>
    <row r="430" spans="2:5" ht="18">
      <c r="B430" s="1">
        <v>426</v>
      </c>
      <c r="C430" s="3">
        <f>IF(B430&gt;元金均等方式!$C$4,0,(-(-元金均等方式!$C$5/元金均等方式!$C$4)))</f>
        <v>0</v>
      </c>
      <c r="D430" s="3">
        <f>IF(B430&gt;元金均等方式!$C$4,0,(ISPMT(元金均等方式!$D$3/12,Work!B430-1,元金均等方式!$C$4,-元金均等方式!$C$5)))</f>
        <v>0</v>
      </c>
      <c r="E430" s="3">
        <f t="shared" si="14"/>
        <v>0</v>
      </c>
    </row>
    <row r="431" spans="2:5" ht="18">
      <c r="B431" s="1">
        <v>427</v>
      </c>
      <c r="C431" s="3">
        <f>IF(B431&gt;元金均等方式!$C$4,0,(-(-元金均等方式!$C$5/元金均等方式!$C$4)))</f>
        <v>0</v>
      </c>
      <c r="D431" s="3">
        <f>IF(B431&gt;元金均等方式!$C$4,0,(ISPMT(元金均等方式!$D$3/12,Work!B431-1,元金均等方式!$C$4,-元金均等方式!$C$5)))</f>
        <v>0</v>
      </c>
      <c r="E431" s="3">
        <f t="shared" si="14"/>
        <v>0</v>
      </c>
    </row>
    <row r="432" spans="2:5" ht="18">
      <c r="B432" s="1">
        <v>428</v>
      </c>
      <c r="C432" s="3">
        <f>IF(B432&gt;元金均等方式!$C$4,0,(-(-元金均等方式!$C$5/元金均等方式!$C$4)))</f>
        <v>0</v>
      </c>
      <c r="D432" s="3">
        <f>IF(B432&gt;元金均等方式!$C$4,0,(ISPMT(元金均等方式!$D$3/12,Work!B432-1,元金均等方式!$C$4,-元金均等方式!$C$5)))</f>
        <v>0</v>
      </c>
      <c r="E432" s="3">
        <f t="shared" si="14"/>
        <v>0</v>
      </c>
    </row>
    <row r="433" spans="2:5" ht="18">
      <c r="B433" s="1">
        <v>429</v>
      </c>
      <c r="C433" s="3">
        <f>IF(B433&gt;元金均等方式!$C$4,0,(-(-元金均等方式!$C$5/元金均等方式!$C$4)))</f>
        <v>0</v>
      </c>
      <c r="D433" s="3">
        <f>IF(B433&gt;元金均等方式!$C$4,0,(ISPMT(元金均等方式!$D$3/12,Work!B433-1,元金均等方式!$C$4,-元金均等方式!$C$5)))</f>
        <v>0</v>
      </c>
      <c r="E433" s="3">
        <f t="shared" si="14"/>
        <v>0</v>
      </c>
    </row>
    <row r="434" spans="2:5" ht="18">
      <c r="B434" s="1">
        <v>430</v>
      </c>
      <c r="C434" s="3">
        <f>IF(B434&gt;元金均等方式!$C$4,0,(-(-元金均等方式!$C$5/元金均等方式!$C$4)))</f>
        <v>0</v>
      </c>
      <c r="D434" s="3">
        <f>IF(B434&gt;元金均等方式!$C$4,0,(ISPMT(元金均等方式!$D$3/12,Work!B434-1,元金均等方式!$C$4,-元金均等方式!$C$5)))</f>
        <v>0</v>
      </c>
      <c r="E434" s="3">
        <f t="shared" si="14"/>
        <v>0</v>
      </c>
    </row>
    <row r="435" spans="2:5" ht="18">
      <c r="B435" s="1">
        <v>431</v>
      </c>
      <c r="C435" s="3">
        <f>IF(B435&gt;元金均等方式!$C$4,0,(-(-元金均等方式!$C$5/元金均等方式!$C$4)))</f>
        <v>0</v>
      </c>
      <c r="D435" s="3">
        <f>IF(B435&gt;元金均等方式!$C$4,0,(ISPMT(元金均等方式!$D$3/12,Work!B435-1,元金均等方式!$C$4,-元金均等方式!$C$5)))</f>
        <v>0</v>
      </c>
      <c r="E435" s="3">
        <f t="shared" si="14"/>
        <v>0</v>
      </c>
    </row>
    <row r="436" spans="2:5" ht="18">
      <c r="B436" s="1">
        <v>432</v>
      </c>
      <c r="C436" s="3">
        <f>IF(B436&gt;元金均等方式!$C$4,0,(-(-元金均等方式!$C$5/元金均等方式!$C$4)))</f>
        <v>0</v>
      </c>
      <c r="D436" s="3">
        <f>IF(B436&gt;元金均等方式!$C$4,0,(ISPMT(元金均等方式!$D$3/12,Work!B436-1,元金均等方式!$C$4,-元金均等方式!$C$5)))</f>
        <v>0</v>
      </c>
      <c r="E436" s="3">
        <f t="shared" si="14"/>
        <v>0</v>
      </c>
    </row>
    <row r="437" spans="2:5" ht="18">
      <c r="B437" s="1">
        <v>433</v>
      </c>
      <c r="C437" s="3">
        <f>IF(B437&gt;元金均等方式!$C$4,0,(-(-元金均等方式!$C$5/元金均等方式!$C$4)))</f>
        <v>0</v>
      </c>
      <c r="D437" s="3">
        <f>IF(B437&gt;元金均等方式!$C$4,0,(ISPMT(元金均等方式!$D$3/12,Work!B437-1,元金均等方式!$C$4,-元金均等方式!$C$5)))</f>
        <v>0</v>
      </c>
      <c r="E437" s="3">
        <f t="shared" ref="E437:E500" si="15">ROUNDDOWN(C437+D437,0)</f>
        <v>0</v>
      </c>
    </row>
    <row r="438" spans="2:5" ht="18">
      <c r="B438" s="1">
        <v>434</v>
      </c>
      <c r="C438" s="3">
        <f>IF(B438&gt;元金均等方式!$C$4,0,(-(-元金均等方式!$C$5/元金均等方式!$C$4)))</f>
        <v>0</v>
      </c>
      <c r="D438" s="3">
        <f>IF(B438&gt;元金均等方式!$C$4,0,(ISPMT(元金均等方式!$D$3/12,Work!B438-1,元金均等方式!$C$4,-元金均等方式!$C$5)))</f>
        <v>0</v>
      </c>
      <c r="E438" s="3">
        <f t="shared" si="15"/>
        <v>0</v>
      </c>
    </row>
    <row r="439" spans="2:5" ht="18">
      <c r="B439" s="1">
        <v>435</v>
      </c>
      <c r="C439" s="3">
        <f>IF(B439&gt;元金均等方式!$C$4,0,(-(-元金均等方式!$C$5/元金均等方式!$C$4)))</f>
        <v>0</v>
      </c>
      <c r="D439" s="3">
        <f>IF(B439&gt;元金均等方式!$C$4,0,(ISPMT(元金均等方式!$D$3/12,Work!B439-1,元金均等方式!$C$4,-元金均等方式!$C$5)))</f>
        <v>0</v>
      </c>
      <c r="E439" s="3">
        <f t="shared" si="15"/>
        <v>0</v>
      </c>
    </row>
    <row r="440" spans="2:5" ht="18">
      <c r="B440" s="1">
        <v>436</v>
      </c>
      <c r="C440" s="3">
        <f>IF(B440&gt;元金均等方式!$C$4,0,(-(-元金均等方式!$C$5/元金均等方式!$C$4)))</f>
        <v>0</v>
      </c>
      <c r="D440" s="3">
        <f>IF(B440&gt;元金均等方式!$C$4,0,(ISPMT(元金均等方式!$D$3/12,Work!B440-1,元金均等方式!$C$4,-元金均等方式!$C$5)))</f>
        <v>0</v>
      </c>
      <c r="E440" s="3">
        <f t="shared" si="15"/>
        <v>0</v>
      </c>
    </row>
    <row r="441" spans="2:5" ht="18">
      <c r="B441" s="1">
        <v>437</v>
      </c>
      <c r="C441" s="3">
        <f>IF(B441&gt;元金均等方式!$C$4,0,(-(-元金均等方式!$C$5/元金均等方式!$C$4)))</f>
        <v>0</v>
      </c>
      <c r="D441" s="3">
        <f>IF(B441&gt;元金均等方式!$C$4,0,(ISPMT(元金均等方式!$D$3/12,Work!B441-1,元金均等方式!$C$4,-元金均等方式!$C$5)))</f>
        <v>0</v>
      </c>
      <c r="E441" s="3">
        <f t="shared" si="15"/>
        <v>0</v>
      </c>
    </row>
    <row r="442" spans="2:5" ht="18">
      <c r="B442" s="1">
        <v>438</v>
      </c>
      <c r="C442" s="3">
        <f>IF(B442&gt;元金均等方式!$C$4,0,(-(-元金均等方式!$C$5/元金均等方式!$C$4)))</f>
        <v>0</v>
      </c>
      <c r="D442" s="3">
        <f>IF(B442&gt;元金均等方式!$C$4,0,(ISPMT(元金均等方式!$D$3/12,Work!B442-1,元金均等方式!$C$4,-元金均等方式!$C$5)))</f>
        <v>0</v>
      </c>
      <c r="E442" s="3">
        <f t="shared" si="15"/>
        <v>0</v>
      </c>
    </row>
    <row r="443" spans="2:5" ht="18">
      <c r="B443" s="1">
        <v>439</v>
      </c>
      <c r="C443" s="3">
        <f>IF(B443&gt;元金均等方式!$C$4,0,(-(-元金均等方式!$C$5/元金均等方式!$C$4)))</f>
        <v>0</v>
      </c>
      <c r="D443" s="3">
        <f>IF(B443&gt;元金均等方式!$C$4,0,(ISPMT(元金均等方式!$D$3/12,Work!B443-1,元金均等方式!$C$4,-元金均等方式!$C$5)))</f>
        <v>0</v>
      </c>
      <c r="E443" s="3">
        <f t="shared" si="15"/>
        <v>0</v>
      </c>
    </row>
    <row r="444" spans="2:5" ht="18">
      <c r="B444" s="1">
        <v>440</v>
      </c>
      <c r="C444" s="3">
        <f>IF(B444&gt;元金均等方式!$C$4,0,(-(-元金均等方式!$C$5/元金均等方式!$C$4)))</f>
        <v>0</v>
      </c>
      <c r="D444" s="3">
        <f>IF(B444&gt;元金均等方式!$C$4,0,(ISPMT(元金均等方式!$D$3/12,Work!B444-1,元金均等方式!$C$4,-元金均等方式!$C$5)))</f>
        <v>0</v>
      </c>
      <c r="E444" s="3">
        <f t="shared" si="15"/>
        <v>0</v>
      </c>
    </row>
    <row r="445" spans="2:5" ht="18">
      <c r="B445" s="1">
        <v>441</v>
      </c>
      <c r="C445" s="3">
        <f>IF(B445&gt;元金均等方式!$C$4,0,(-(-元金均等方式!$C$5/元金均等方式!$C$4)))</f>
        <v>0</v>
      </c>
      <c r="D445" s="3">
        <f>IF(B445&gt;元金均等方式!$C$4,0,(ISPMT(元金均等方式!$D$3/12,Work!B445-1,元金均等方式!$C$4,-元金均等方式!$C$5)))</f>
        <v>0</v>
      </c>
      <c r="E445" s="3">
        <f t="shared" si="15"/>
        <v>0</v>
      </c>
    </row>
    <row r="446" spans="2:5" ht="18">
      <c r="B446" s="1">
        <v>442</v>
      </c>
      <c r="C446" s="3">
        <f>IF(B446&gt;元金均等方式!$C$4,0,(-(-元金均等方式!$C$5/元金均等方式!$C$4)))</f>
        <v>0</v>
      </c>
      <c r="D446" s="3">
        <f>IF(B446&gt;元金均等方式!$C$4,0,(ISPMT(元金均等方式!$D$3/12,Work!B446-1,元金均等方式!$C$4,-元金均等方式!$C$5)))</f>
        <v>0</v>
      </c>
      <c r="E446" s="3">
        <f t="shared" si="15"/>
        <v>0</v>
      </c>
    </row>
    <row r="447" spans="2:5" ht="18">
      <c r="B447" s="1">
        <v>443</v>
      </c>
      <c r="C447" s="3">
        <f>IF(B447&gt;元金均等方式!$C$4,0,(-(-元金均等方式!$C$5/元金均等方式!$C$4)))</f>
        <v>0</v>
      </c>
      <c r="D447" s="3">
        <f>IF(B447&gt;元金均等方式!$C$4,0,(ISPMT(元金均等方式!$D$3/12,Work!B447-1,元金均等方式!$C$4,-元金均等方式!$C$5)))</f>
        <v>0</v>
      </c>
      <c r="E447" s="3">
        <f t="shared" si="15"/>
        <v>0</v>
      </c>
    </row>
    <row r="448" spans="2:5" ht="18">
      <c r="B448" s="1">
        <v>444</v>
      </c>
      <c r="C448" s="3">
        <f>IF(B448&gt;元金均等方式!$C$4,0,(-(-元金均等方式!$C$5/元金均等方式!$C$4)))</f>
        <v>0</v>
      </c>
      <c r="D448" s="3">
        <f>IF(B448&gt;元金均等方式!$C$4,0,(ISPMT(元金均等方式!$D$3/12,Work!B448-1,元金均等方式!$C$4,-元金均等方式!$C$5)))</f>
        <v>0</v>
      </c>
      <c r="E448" s="3">
        <f t="shared" si="15"/>
        <v>0</v>
      </c>
    </row>
    <row r="449" spans="2:5" ht="18">
      <c r="B449" s="1">
        <v>445</v>
      </c>
      <c r="C449" s="3">
        <f>IF(B449&gt;元金均等方式!$C$4,0,(-(-元金均等方式!$C$5/元金均等方式!$C$4)))</f>
        <v>0</v>
      </c>
      <c r="D449" s="3">
        <f>IF(B449&gt;元金均等方式!$C$4,0,(ISPMT(元金均等方式!$D$3/12,Work!B449-1,元金均等方式!$C$4,-元金均等方式!$C$5)))</f>
        <v>0</v>
      </c>
      <c r="E449" s="3">
        <f t="shared" si="15"/>
        <v>0</v>
      </c>
    </row>
    <row r="450" spans="2:5" ht="18">
      <c r="B450" s="1">
        <v>446</v>
      </c>
      <c r="C450" s="3">
        <f>IF(B450&gt;元金均等方式!$C$4,0,(-(-元金均等方式!$C$5/元金均等方式!$C$4)))</f>
        <v>0</v>
      </c>
      <c r="D450" s="3">
        <f>IF(B450&gt;元金均等方式!$C$4,0,(ISPMT(元金均等方式!$D$3/12,Work!B450-1,元金均等方式!$C$4,-元金均等方式!$C$5)))</f>
        <v>0</v>
      </c>
      <c r="E450" s="3">
        <f t="shared" si="15"/>
        <v>0</v>
      </c>
    </row>
    <row r="451" spans="2:5" ht="18">
      <c r="B451" s="1">
        <v>447</v>
      </c>
      <c r="C451" s="3">
        <f>IF(B451&gt;元金均等方式!$C$4,0,(-(-元金均等方式!$C$5/元金均等方式!$C$4)))</f>
        <v>0</v>
      </c>
      <c r="D451" s="3">
        <f>IF(B451&gt;元金均等方式!$C$4,0,(ISPMT(元金均等方式!$D$3/12,Work!B451-1,元金均等方式!$C$4,-元金均等方式!$C$5)))</f>
        <v>0</v>
      </c>
      <c r="E451" s="3">
        <f t="shared" si="15"/>
        <v>0</v>
      </c>
    </row>
    <row r="452" spans="2:5" ht="18">
      <c r="B452" s="1">
        <v>448</v>
      </c>
      <c r="C452" s="3">
        <f>IF(B452&gt;元金均等方式!$C$4,0,(-(-元金均等方式!$C$5/元金均等方式!$C$4)))</f>
        <v>0</v>
      </c>
      <c r="D452" s="3">
        <f>IF(B452&gt;元金均等方式!$C$4,0,(ISPMT(元金均等方式!$D$3/12,Work!B452-1,元金均等方式!$C$4,-元金均等方式!$C$5)))</f>
        <v>0</v>
      </c>
      <c r="E452" s="3">
        <f t="shared" si="15"/>
        <v>0</v>
      </c>
    </row>
    <row r="453" spans="2:5" ht="18">
      <c r="B453" s="1">
        <v>449</v>
      </c>
      <c r="C453" s="3">
        <f>IF(B453&gt;元金均等方式!$C$4,0,(-(-元金均等方式!$C$5/元金均等方式!$C$4)))</f>
        <v>0</v>
      </c>
      <c r="D453" s="3">
        <f>IF(B453&gt;元金均等方式!$C$4,0,(ISPMT(元金均等方式!$D$3/12,Work!B453-1,元金均等方式!$C$4,-元金均等方式!$C$5)))</f>
        <v>0</v>
      </c>
      <c r="E453" s="3">
        <f t="shared" si="15"/>
        <v>0</v>
      </c>
    </row>
    <row r="454" spans="2:5" ht="18">
      <c r="B454" s="1">
        <v>450</v>
      </c>
      <c r="C454" s="3">
        <f>IF(B454&gt;元金均等方式!$C$4,0,(-(-元金均等方式!$C$5/元金均等方式!$C$4)))</f>
        <v>0</v>
      </c>
      <c r="D454" s="3">
        <f>IF(B454&gt;元金均等方式!$C$4,0,(ISPMT(元金均等方式!$D$3/12,Work!B454-1,元金均等方式!$C$4,-元金均等方式!$C$5)))</f>
        <v>0</v>
      </c>
      <c r="E454" s="3">
        <f t="shared" si="15"/>
        <v>0</v>
      </c>
    </row>
    <row r="455" spans="2:5" ht="18">
      <c r="B455" s="1">
        <v>451</v>
      </c>
      <c r="C455" s="3">
        <f>IF(B455&gt;元金均等方式!$C$4,0,(-(-元金均等方式!$C$5/元金均等方式!$C$4)))</f>
        <v>0</v>
      </c>
      <c r="D455" s="3">
        <f>IF(B455&gt;元金均等方式!$C$4,0,(ISPMT(元金均等方式!$D$3/12,Work!B455-1,元金均等方式!$C$4,-元金均等方式!$C$5)))</f>
        <v>0</v>
      </c>
      <c r="E455" s="3">
        <f t="shared" si="15"/>
        <v>0</v>
      </c>
    </row>
    <row r="456" spans="2:5" ht="18">
      <c r="B456" s="1">
        <v>452</v>
      </c>
      <c r="C456" s="3">
        <f>IF(B456&gt;元金均等方式!$C$4,0,(-(-元金均等方式!$C$5/元金均等方式!$C$4)))</f>
        <v>0</v>
      </c>
      <c r="D456" s="3">
        <f>IF(B456&gt;元金均等方式!$C$4,0,(ISPMT(元金均等方式!$D$3/12,Work!B456-1,元金均等方式!$C$4,-元金均等方式!$C$5)))</f>
        <v>0</v>
      </c>
      <c r="E456" s="3">
        <f t="shared" si="15"/>
        <v>0</v>
      </c>
    </row>
    <row r="457" spans="2:5" ht="18">
      <c r="B457" s="1">
        <v>453</v>
      </c>
      <c r="C457" s="3">
        <f>IF(B457&gt;元金均等方式!$C$4,0,(-(-元金均等方式!$C$5/元金均等方式!$C$4)))</f>
        <v>0</v>
      </c>
      <c r="D457" s="3">
        <f>IF(B457&gt;元金均等方式!$C$4,0,(ISPMT(元金均等方式!$D$3/12,Work!B457-1,元金均等方式!$C$4,-元金均等方式!$C$5)))</f>
        <v>0</v>
      </c>
      <c r="E457" s="3">
        <f t="shared" si="15"/>
        <v>0</v>
      </c>
    </row>
    <row r="458" spans="2:5" ht="18">
      <c r="B458" s="1">
        <v>454</v>
      </c>
      <c r="C458" s="3">
        <f>IF(B458&gt;元金均等方式!$C$4,0,(-(-元金均等方式!$C$5/元金均等方式!$C$4)))</f>
        <v>0</v>
      </c>
      <c r="D458" s="3">
        <f>IF(B458&gt;元金均等方式!$C$4,0,(ISPMT(元金均等方式!$D$3/12,Work!B458-1,元金均等方式!$C$4,-元金均等方式!$C$5)))</f>
        <v>0</v>
      </c>
      <c r="E458" s="3">
        <f t="shared" si="15"/>
        <v>0</v>
      </c>
    </row>
    <row r="459" spans="2:5" ht="18">
      <c r="B459" s="1">
        <v>455</v>
      </c>
      <c r="C459" s="3">
        <f>IF(B459&gt;元金均等方式!$C$4,0,(-(-元金均等方式!$C$5/元金均等方式!$C$4)))</f>
        <v>0</v>
      </c>
      <c r="D459" s="3">
        <f>IF(B459&gt;元金均等方式!$C$4,0,(ISPMT(元金均等方式!$D$3/12,Work!B459-1,元金均等方式!$C$4,-元金均等方式!$C$5)))</f>
        <v>0</v>
      </c>
      <c r="E459" s="3">
        <f t="shared" si="15"/>
        <v>0</v>
      </c>
    </row>
    <row r="460" spans="2:5" ht="18">
      <c r="B460" s="1">
        <v>456</v>
      </c>
      <c r="C460" s="3">
        <f>IF(B460&gt;元金均等方式!$C$4,0,(-(-元金均等方式!$C$5/元金均等方式!$C$4)))</f>
        <v>0</v>
      </c>
      <c r="D460" s="3">
        <f>IF(B460&gt;元金均等方式!$C$4,0,(ISPMT(元金均等方式!$D$3/12,Work!B460-1,元金均等方式!$C$4,-元金均等方式!$C$5)))</f>
        <v>0</v>
      </c>
      <c r="E460" s="3">
        <f t="shared" si="15"/>
        <v>0</v>
      </c>
    </row>
    <row r="461" spans="2:5" ht="18">
      <c r="B461" s="1">
        <v>457</v>
      </c>
      <c r="C461" s="3">
        <f>IF(B461&gt;元金均等方式!$C$4,0,(-(-元金均等方式!$C$5/元金均等方式!$C$4)))</f>
        <v>0</v>
      </c>
      <c r="D461" s="3">
        <f>IF(B461&gt;元金均等方式!$C$4,0,(ISPMT(元金均等方式!$D$3/12,Work!B461-1,元金均等方式!$C$4,-元金均等方式!$C$5)))</f>
        <v>0</v>
      </c>
      <c r="E461" s="3">
        <f t="shared" si="15"/>
        <v>0</v>
      </c>
    </row>
    <row r="462" spans="2:5" ht="18">
      <c r="B462" s="1">
        <v>458</v>
      </c>
      <c r="C462" s="3">
        <f>IF(B462&gt;元金均等方式!$C$4,0,(-(-元金均等方式!$C$5/元金均等方式!$C$4)))</f>
        <v>0</v>
      </c>
      <c r="D462" s="3">
        <f>IF(B462&gt;元金均等方式!$C$4,0,(ISPMT(元金均等方式!$D$3/12,Work!B462-1,元金均等方式!$C$4,-元金均等方式!$C$5)))</f>
        <v>0</v>
      </c>
      <c r="E462" s="3">
        <f t="shared" si="15"/>
        <v>0</v>
      </c>
    </row>
    <row r="463" spans="2:5" ht="18">
      <c r="B463" s="1">
        <v>459</v>
      </c>
      <c r="C463" s="3">
        <f>IF(B463&gt;元金均等方式!$C$4,0,(-(-元金均等方式!$C$5/元金均等方式!$C$4)))</f>
        <v>0</v>
      </c>
      <c r="D463" s="3">
        <f>IF(B463&gt;元金均等方式!$C$4,0,(ISPMT(元金均等方式!$D$3/12,Work!B463-1,元金均等方式!$C$4,-元金均等方式!$C$5)))</f>
        <v>0</v>
      </c>
      <c r="E463" s="3">
        <f t="shared" si="15"/>
        <v>0</v>
      </c>
    </row>
    <row r="464" spans="2:5" ht="18">
      <c r="B464" s="1">
        <v>460</v>
      </c>
      <c r="C464" s="3">
        <f>IF(B464&gt;元金均等方式!$C$4,0,(-(-元金均等方式!$C$5/元金均等方式!$C$4)))</f>
        <v>0</v>
      </c>
      <c r="D464" s="3">
        <f>IF(B464&gt;元金均等方式!$C$4,0,(ISPMT(元金均等方式!$D$3/12,Work!B464-1,元金均等方式!$C$4,-元金均等方式!$C$5)))</f>
        <v>0</v>
      </c>
      <c r="E464" s="3">
        <f t="shared" si="15"/>
        <v>0</v>
      </c>
    </row>
    <row r="465" spans="2:5" ht="18">
      <c r="B465" s="1">
        <v>461</v>
      </c>
      <c r="C465" s="3">
        <f>IF(B465&gt;元金均等方式!$C$4,0,(-(-元金均等方式!$C$5/元金均等方式!$C$4)))</f>
        <v>0</v>
      </c>
      <c r="D465" s="3">
        <f>IF(B465&gt;元金均等方式!$C$4,0,(ISPMT(元金均等方式!$D$3/12,Work!B465-1,元金均等方式!$C$4,-元金均等方式!$C$5)))</f>
        <v>0</v>
      </c>
      <c r="E465" s="3">
        <f t="shared" si="15"/>
        <v>0</v>
      </c>
    </row>
    <row r="466" spans="2:5" ht="18">
      <c r="B466" s="1">
        <v>462</v>
      </c>
      <c r="C466" s="3">
        <f>IF(B466&gt;元金均等方式!$C$4,0,(-(-元金均等方式!$C$5/元金均等方式!$C$4)))</f>
        <v>0</v>
      </c>
      <c r="D466" s="3">
        <f>IF(B466&gt;元金均等方式!$C$4,0,(ISPMT(元金均等方式!$D$3/12,Work!B466-1,元金均等方式!$C$4,-元金均等方式!$C$5)))</f>
        <v>0</v>
      </c>
      <c r="E466" s="3">
        <f t="shared" si="15"/>
        <v>0</v>
      </c>
    </row>
    <row r="467" spans="2:5" ht="18">
      <c r="B467" s="1">
        <v>463</v>
      </c>
      <c r="C467" s="3">
        <f>IF(B467&gt;元金均等方式!$C$4,0,(-(-元金均等方式!$C$5/元金均等方式!$C$4)))</f>
        <v>0</v>
      </c>
      <c r="D467" s="3">
        <f>IF(B467&gt;元金均等方式!$C$4,0,(ISPMT(元金均等方式!$D$3/12,Work!B467-1,元金均等方式!$C$4,-元金均等方式!$C$5)))</f>
        <v>0</v>
      </c>
      <c r="E467" s="3">
        <f t="shared" si="15"/>
        <v>0</v>
      </c>
    </row>
    <row r="468" spans="2:5" ht="18">
      <c r="B468" s="1">
        <v>464</v>
      </c>
      <c r="C468" s="3">
        <f>IF(B468&gt;元金均等方式!$C$4,0,(-(-元金均等方式!$C$5/元金均等方式!$C$4)))</f>
        <v>0</v>
      </c>
      <c r="D468" s="3">
        <f>IF(B468&gt;元金均等方式!$C$4,0,(ISPMT(元金均等方式!$D$3/12,Work!B468-1,元金均等方式!$C$4,-元金均等方式!$C$5)))</f>
        <v>0</v>
      </c>
      <c r="E468" s="3">
        <f t="shared" si="15"/>
        <v>0</v>
      </c>
    </row>
    <row r="469" spans="2:5" ht="18">
      <c r="B469" s="1">
        <v>465</v>
      </c>
      <c r="C469" s="3">
        <f>IF(B469&gt;元金均等方式!$C$4,0,(-(-元金均等方式!$C$5/元金均等方式!$C$4)))</f>
        <v>0</v>
      </c>
      <c r="D469" s="3">
        <f>IF(B469&gt;元金均等方式!$C$4,0,(ISPMT(元金均等方式!$D$3/12,Work!B469-1,元金均等方式!$C$4,-元金均等方式!$C$5)))</f>
        <v>0</v>
      </c>
      <c r="E469" s="3">
        <f t="shared" si="15"/>
        <v>0</v>
      </c>
    </row>
    <row r="470" spans="2:5" ht="18">
      <c r="B470" s="1">
        <v>466</v>
      </c>
      <c r="C470" s="3">
        <f>IF(B470&gt;元金均等方式!$C$4,0,(-(-元金均等方式!$C$5/元金均等方式!$C$4)))</f>
        <v>0</v>
      </c>
      <c r="D470" s="3">
        <f>IF(B470&gt;元金均等方式!$C$4,0,(ISPMT(元金均等方式!$D$3/12,Work!B470-1,元金均等方式!$C$4,-元金均等方式!$C$5)))</f>
        <v>0</v>
      </c>
      <c r="E470" s="3">
        <f t="shared" si="15"/>
        <v>0</v>
      </c>
    </row>
    <row r="471" spans="2:5" ht="18">
      <c r="B471" s="1">
        <v>467</v>
      </c>
      <c r="C471" s="3">
        <f>IF(B471&gt;元金均等方式!$C$4,0,(-(-元金均等方式!$C$5/元金均等方式!$C$4)))</f>
        <v>0</v>
      </c>
      <c r="D471" s="3">
        <f>IF(B471&gt;元金均等方式!$C$4,0,(ISPMT(元金均等方式!$D$3/12,Work!B471-1,元金均等方式!$C$4,-元金均等方式!$C$5)))</f>
        <v>0</v>
      </c>
      <c r="E471" s="3">
        <f t="shared" si="15"/>
        <v>0</v>
      </c>
    </row>
    <row r="472" spans="2:5" ht="18">
      <c r="B472" s="1">
        <v>468</v>
      </c>
      <c r="C472" s="3">
        <f>IF(B472&gt;元金均等方式!$C$4,0,(-(-元金均等方式!$C$5/元金均等方式!$C$4)))</f>
        <v>0</v>
      </c>
      <c r="D472" s="3">
        <f>IF(B472&gt;元金均等方式!$C$4,0,(ISPMT(元金均等方式!$D$3/12,Work!B472-1,元金均等方式!$C$4,-元金均等方式!$C$5)))</f>
        <v>0</v>
      </c>
      <c r="E472" s="3">
        <f t="shared" si="15"/>
        <v>0</v>
      </c>
    </row>
    <row r="473" spans="2:5" ht="18">
      <c r="B473" s="1">
        <v>469</v>
      </c>
      <c r="C473" s="3">
        <f>IF(B473&gt;元金均等方式!$C$4,0,(-(-元金均等方式!$C$5/元金均等方式!$C$4)))</f>
        <v>0</v>
      </c>
      <c r="D473" s="3">
        <f>IF(B473&gt;元金均等方式!$C$4,0,(ISPMT(元金均等方式!$D$3/12,Work!B473-1,元金均等方式!$C$4,-元金均等方式!$C$5)))</f>
        <v>0</v>
      </c>
      <c r="E473" s="3">
        <f t="shared" si="15"/>
        <v>0</v>
      </c>
    </row>
    <row r="474" spans="2:5" ht="18">
      <c r="B474" s="1">
        <v>470</v>
      </c>
      <c r="C474" s="3">
        <f>IF(B474&gt;元金均等方式!$C$4,0,(-(-元金均等方式!$C$5/元金均等方式!$C$4)))</f>
        <v>0</v>
      </c>
      <c r="D474" s="3">
        <f>IF(B474&gt;元金均等方式!$C$4,0,(ISPMT(元金均等方式!$D$3/12,Work!B474-1,元金均等方式!$C$4,-元金均等方式!$C$5)))</f>
        <v>0</v>
      </c>
      <c r="E474" s="3">
        <f t="shared" si="15"/>
        <v>0</v>
      </c>
    </row>
    <row r="475" spans="2:5" ht="18">
      <c r="B475" s="1">
        <v>471</v>
      </c>
      <c r="C475" s="3">
        <f>IF(B475&gt;元金均等方式!$C$4,0,(-(-元金均等方式!$C$5/元金均等方式!$C$4)))</f>
        <v>0</v>
      </c>
      <c r="D475" s="3">
        <f>IF(B475&gt;元金均等方式!$C$4,0,(ISPMT(元金均等方式!$D$3/12,Work!B475-1,元金均等方式!$C$4,-元金均等方式!$C$5)))</f>
        <v>0</v>
      </c>
      <c r="E475" s="3">
        <f t="shared" si="15"/>
        <v>0</v>
      </c>
    </row>
    <row r="476" spans="2:5" ht="18">
      <c r="B476" s="1">
        <v>472</v>
      </c>
      <c r="C476" s="3">
        <f>IF(B476&gt;元金均等方式!$C$4,0,(-(-元金均等方式!$C$5/元金均等方式!$C$4)))</f>
        <v>0</v>
      </c>
      <c r="D476" s="3">
        <f>IF(B476&gt;元金均等方式!$C$4,0,(ISPMT(元金均等方式!$D$3/12,Work!B476-1,元金均等方式!$C$4,-元金均等方式!$C$5)))</f>
        <v>0</v>
      </c>
      <c r="E476" s="3">
        <f t="shared" si="15"/>
        <v>0</v>
      </c>
    </row>
    <row r="477" spans="2:5" ht="18">
      <c r="B477" s="1">
        <v>473</v>
      </c>
      <c r="C477" s="3">
        <f>IF(B477&gt;元金均等方式!$C$4,0,(-(-元金均等方式!$C$5/元金均等方式!$C$4)))</f>
        <v>0</v>
      </c>
      <c r="D477" s="3">
        <f>IF(B477&gt;元金均等方式!$C$4,0,(ISPMT(元金均等方式!$D$3/12,Work!B477-1,元金均等方式!$C$4,-元金均等方式!$C$5)))</f>
        <v>0</v>
      </c>
      <c r="E477" s="3">
        <f t="shared" si="15"/>
        <v>0</v>
      </c>
    </row>
    <row r="478" spans="2:5" ht="18">
      <c r="B478" s="1">
        <v>474</v>
      </c>
      <c r="C478" s="3">
        <f>IF(B478&gt;元金均等方式!$C$4,0,(-(-元金均等方式!$C$5/元金均等方式!$C$4)))</f>
        <v>0</v>
      </c>
      <c r="D478" s="3">
        <f>IF(B478&gt;元金均等方式!$C$4,0,(ISPMT(元金均等方式!$D$3/12,Work!B478-1,元金均等方式!$C$4,-元金均等方式!$C$5)))</f>
        <v>0</v>
      </c>
      <c r="E478" s="3">
        <f t="shared" si="15"/>
        <v>0</v>
      </c>
    </row>
    <row r="479" spans="2:5" ht="18">
      <c r="B479" s="1">
        <v>475</v>
      </c>
      <c r="C479" s="3">
        <f>IF(B479&gt;元金均等方式!$C$4,0,(-(-元金均等方式!$C$5/元金均等方式!$C$4)))</f>
        <v>0</v>
      </c>
      <c r="D479" s="3">
        <f>IF(B479&gt;元金均等方式!$C$4,0,(ISPMT(元金均等方式!$D$3/12,Work!B479-1,元金均等方式!$C$4,-元金均等方式!$C$5)))</f>
        <v>0</v>
      </c>
      <c r="E479" s="3">
        <f t="shared" si="15"/>
        <v>0</v>
      </c>
    </row>
    <row r="480" spans="2:5" ht="18">
      <c r="B480" s="1">
        <v>476</v>
      </c>
      <c r="C480" s="3">
        <f>IF(B480&gt;元金均等方式!$C$4,0,(-(-元金均等方式!$C$5/元金均等方式!$C$4)))</f>
        <v>0</v>
      </c>
      <c r="D480" s="3">
        <f>IF(B480&gt;元金均等方式!$C$4,0,(ISPMT(元金均等方式!$D$3/12,Work!B480-1,元金均等方式!$C$4,-元金均等方式!$C$5)))</f>
        <v>0</v>
      </c>
      <c r="E480" s="3">
        <f t="shared" si="15"/>
        <v>0</v>
      </c>
    </row>
    <row r="481" spans="2:5" ht="18">
      <c r="B481" s="1">
        <v>477</v>
      </c>
      <c r="C481" s="3">
        <f>IF(B481&gt;元金均等方式!$C$4,0,(-(-元金均等方式!$C$5/元金均等方式!$C$4)))</f>
        <v>0</v>
      </c>
      <c r="D481" s="3">
        <f>IF(B481&gt;元金均等方式!$C$4,0,(ISPMT(元金均等方式!$D$3/12,Work!B481-1,元金均等方式!$C$4,-元金均等方式!$C$5)))</f>
        <v>0</v>
      </c>
      <c r="E481" s="3">
        <f t="shared" si="15"/>
        <v>0</v>
      </c>
    </row>
    <row r="482" spans="2:5" ht="18">
      <c r="B482" s="1">
        <v>478</v>
      </c>
      <c r="C482" s="3">
        <f>IF(B482&gt;元金均等方式!$C$4,0,(-(-元金均等方式!$C$5/元金均等方式!$C$4)))</f>
        <v>0</v>
      </c>
      <c r="D482" s="3">
        <f>IF(B482&gt;元金均等方式!$C$4,0,(ISPMT(元金均等方式!$D$3/12,Work!B482-1,元金均等方式!$C$4,-元金均等方式!$C$5)))</f>
        <v>0</v>
      </c>
      <c r="E482" s="3">
        <f t="shared" si="15"/>
        <v>0</v>
      </c>
    </row>
    <row r="483" spans="2:5" ht="18">
      <c r="B483" s="1">
        <v>479</v>
      </c>
      <c r="C483" s="3">
        <f>IF(B483&gt;元金均等方式!$C$4,0,(-(-元金均等方式!$C$5/元金均等方式!$C$4)))</f>
        <v>0</v>
      </c>
      <c r="D483" s="3">
        <f>IF(B483&gt;元金均等方式!$C$4,0,(ISPMT(元金均等方式!$D$3/12,Work!B483-1,元金均等方式!$C$4,-元金均等方式!$C$5)))</f>
        <v>0</v>
      </c>
      <c r="E483" s="3">
        <f t="shared" si="15"/>
        <v>0</v>
      </c>
    </row>
    <row r="484" spans="2:5" ht="18">
      <c r="B484" s="1">
        <v>480</v>
      </c>
      <c r="C484" s="3">
        <f>IF(B484&gt;元金均等方式!$C$4,0,(-(-元金均等方式!$C$5/元金均等方式!$C$4)))</f>
        <v>0</v>
      </c>
      <c r="D484" s="3">
        <f>IF(B484&gt;元金均等方式!$C$4,0,(ISPMT(元金均等方式!$D$3/12,Work!B484-1,元金均等方式!$C$4,-元金均等方式!$C$5)))</f>
        <v>0</v>
      </c>
      <c r="E484" s="3">
        <f t="shared" si="15"/>
        <v>0</v>
      </c>
    </row>
    <row r="485" spans="2:5" ht="18">
      <c r="B485" s="1">
        <v>481</v>
      </c>
      <c r="C485" s="3">
        <f>IF(B485&gt;元金均等方式!$C$4,0,(-(-元金均等方式!$C$5/元金均等方式!$C$4)))</f>
        <v>0</v>
      </c>
      <c r="D485" s="3">
        <f>IF(B485&gt;元金均等方式!$C$4,0,(ISPMT(元金均等方式!$D$3/12,Work!B485-1,元金均等方式!$C$4,-元金均等方式!$C$5)))</f>
        <v>0</v>
      </c>
      <c r="E485" s="3">
        <f t="shared" si="15"/>
        <v>0</v>
      </c>
    </row>
    <row r="486" spans="2:5" ht="18">
      <c r="B486" s="1">
        <v>482</v>
      </c>
      <c r="C486" s="3">
        <f>IF(B486&gt;元金均等方式!$C$4,0,(-(-元金均等方式!$C$5/元金均等方式!$C$4)))</f>
        <v>0</v>
      </c>
      <c r="D486" s="3">
        <f>IF(B486&gt;元金均等方式!$C$4,0,(ISPMT(元金均等方式!$D$3/12,Work!B486-1,元金均等方式!$C$4,-元金均等方式!$C$5)))</f>
        <v>0</v>
      </c>
      <c r="E486" s="3">
        <f t="shared" si="15"/>
        <v>0</v>
      </c>
    </row>
    <row r="487" spans="2:5" ht="18">
      <c r="B487" s="1">
        <v>483</v>
      </c>
      <c r="C487" s="3">
        <f>IF(B487&gt;元金均等方式!$C$4,0,(-(-元金均等方式!$C$5/元金均等方式!$C$4)))</f>
        <v>0</v>
      </c>
      <c r="D487" s="3">
        <f>IF(B487&gt;元金均等方式!$C$4,0,(ISPMT(元金均等方式!$D$3/12,Work!B487-1,元金均等方式!$C$4,-元金均等方式!$C$5)))</f>
        <v>0</v>
      </c>
      <c r="E487" s="3">
        <f t="shared" si="15"/>
        <v>0</v>
      </c>
    </row>
    <row r="488" spans="2:5" ht="18">
      <c r="B488" s="1">
        <v>484</v>
      </c>
      <c r="C488" s="3">
        <f>IF(B488&gt;元金均等方式!$C$4,0,(-(-元金均等方式!$C$5/元金均等方式!$C$4)))</f>
        <v>0</v>
      </c>
      <c r="D488" s="3">
        <f>IF(B488&gt;元金均等方式!$C$4,0,(ISPMT(元金均等方式!$D$3/12,Work!B488-1,元金均等方式!$C$4,-元金均等方式!$C$5)))</f>
        <v>0</v>
      </c>
      <c r="E488" s="3">
        <f t="shared" si="15"/>
        <v>0</v>
      </c>
    </row>
    <row r="489" spans="2:5" ht="18">
      <c r="B489" s="1">
        <v>485</v>
      </c>
      <c r="C489" s="3">
        <f>IF(B489&gt;元金均等方式!$C$4,0,(-(-元金均等方式!$C$5/元金均等方式!$C$4)))</f>
        <v>0</v>
      </c>
      <c r="D489" s="3">
        <f>IF(B489&gt;元金均等方式!$C$4,0,(ISPMT(元金均等方式!$D$3/12,Work!B489-1,元金均等方式!$C$4,-元金均等方式!$C$5)))</f>
        <v>0</v>
      </c>
      <c r="E489" s="3">
        <f t="shared" si="15"/>
        <v>0</v>
      </c>
    </row>
    <row r="490" spans="2:5" ht="18">
      <c r="B490" s="1">
        <v>486</v>
      </c>
      <c r="C490" s="3">
        <f>IF(B490&gt;元金均等方式!$C$4,0,(-(-元金均等方式!$C$5/元金均等方式!$C$4)))</f>
        <v>0</v>
      </c>
      <c r="D490" s="3">
        <f>IF(B490&gt;元金均等方式!$C$4,0,(ISPMT(元金均等方式!$D$3/12,Work!B490-1,元金均等方式!$C$4,-元金均等方式!$C$5)))</f>
        <v>0</v>
      </c>
      <c r="E490" s="3">
        <f t="shared" si="15"/>
        <v>0</v>
      </c>
    </row>
    <row r="491" spans="2:5" ht="18">
      <c r="B491" s="1">
        <v>487</v>
      </c>
      <c r="C491" s="3">
        <f>IF(B491&gt;元金均等方式!$C$4,0,(-(-元金均等方式!$C$5/元金均等方式!$C$4)))</f>
        <v>0</v>
      </c>
      <c r="D491" s="3">
        <f>IF(B491&gt;元金均等方式!$C$4,0,(ISPMT(元金均等方式!$D$3/12,Work!B491-1,元金均等方式!$C$4,-元金均等方式!$C$5)))</f>
        <v>0</v>
      </c>
      <c r="E491" s="3">
        <f t="shared" si="15"/>
        <v>0</v>
      </c>
    </row>
    <row r="492" spans="2:5" ht="18">
      <c r="B492" s="1">
        <v>488</v>
      </c>
      <c r="C492" s="3">
        <f>IF(B492&gt;元金均等方式!$C$4,0,(-(-元金均等方式!$C$5/元金均等方式!$C$4)))</f>
        <v>0</v>
      </c>
      <c r="D492" s="3">
        <f>IF(B492&gt;元金均等方式!$C$4,0,(ISPMT(元金均等方式!$D$3/12,Work!B492-1,元金均等方式!$C$4,-元金均等方式!$C$5)))</f>
        <v>0</v>
      </c>
      <c r="E492" s="3">
        <f t="shared" si="15"/>
        <v>0</v>
      </c>
    </row>
    <row r="493" spans="2:5" ht="18">
      <c r="B493" s="1">
        <v>489</v>
      </c>
      <c r="C493" s="3">
        <f>IF(B493&gt;元金均等方式!$C$4,0,(-(-元金均等方式!$C$5/元金均等方式!$C$4)))</f>
        <v>0</v>
      </c>
      <c r="D493" s="3">
        <f>IF(B493&gt;元金均等方式!$C$4,0,(ISPMT(元金均等方式!$D$3/12,Work!B493-1,元金均等方式!$C$4,-元金均等方式!$C$5)))</f>
        <v>0</v>
      </c>
      <c r="E493" s="3">
        <f t="shared" si="15"/>
        <v>0</v>
      </c>
    </row>
    <row r="494" spans="2:5" ht="18">
      <c r="B494" s="1">
        <v>490</v>
      </c>
      <c r="C494" s="3">
        <f>IF(B494&gt;元金均等方式!$C$4,0,(-(-元金均等方式!$C$5/元金均等方式!$C$4)))</f>
        <v>0</v>
      </c>
      <c r="D494" s="3">
        <f>IF(B494&gt;元金均等方式!$C$4,0,(ISPMT(元金均等方式!$D$3/12,Work!B494-1,元金均等方式!$C$4,-元金均等方式!$C$5)))</f>
        <v>0</v>
      </c>
      <c r="E494" s="3">
        <f t="shared" si="15"/>
        <v>0</v>
      </c>
    </row>
    <row r="495" spans="2:5" ht="18">
      <c r="B495" s="1">
        <v>491</v>
      </c>
      <c r="C495" s="3">
        <f>IF(B495&gt;元金均等方式!$C$4,0,(-(-元金均等方式!$C$5/元金均等方式!$C$4)))</f>
        <v>0</v>
      </c>
      <c r="D495" s="3">
        <f>IF(B495&gt;元金均等方式!$C$4,0,(ISPMT(元金均等方式!$D$3/12,Work!B495-1,元金均等方式!$C$4,-元金均等方式!$C$5)))</f>
        <v>0</v>
      </c>
      <c r="E495" s="3">
        <f t="shared" si="15"/>
        <v>0</v>
      </c>
    </row>
    <row r="496" spans="2:5" ht="18">
      <c r="B496" s="1">
        <v>492</v>
      </c>
      <c r="C496" s="3">
        <f>IF(B496&gt;元金均等方式!$C$4,0,(-(-元金均等方式!$C$5/元金均等方式!$C$4)))</f>
        <v>0</v>
      </c>
      <c r="D496" s="3">
        <f>IF(B496&gt;元金均等方式!$C$4,0,(ISPMT(元金均等方式!$D$3/12,Work!B496-1,元金均等方式!$C$4,-元金均等方式!$C$5)))</f>
        <v>0</v>
      </c>
      <c r="E496" s="3">
        <f t="shared" si="15"/>
        <v>0</v>
      </c>
    </row>
    <row r="497" spans="2:5" ht="18">
      <c r="B497" s="1">
        <v>493</v>
      </c>
      <c r="C497" s="3">
        <f>IF(B497&gt;元金均等方式!$C$4,0,(-(-元金均等方式!$C$5/元金均等方式!$C$4)))</f>
        <v>0</v>
      </c>
      <c r="D497" s="3">
        <f>IF(B497&gt;元金均等方式!$C$4,0,(ISPMT(元金均等方式!$D$3/12,Work!B497-1,元金均等方式!$C$4,-元金均等方式!$C$5)))</f>
        <v>0</v>
      </c>
      <c r="E497" s="3">
        <f t="shared" si="15"/>
        <v>0</v>
      </c>
    </row>
    <row r="498" spans="2:5" ht="18">
      <c r="B498" s="1">
        <v>494</v>
      </c>
      <c r="C498" s="3">
        <f>IF(B498&gt;元金均等方式!$C$4,0,(-(-元金均等方式!$C$5/元金均等方式!$C$4)))</f>
        <v>0</v>
      </c>
      <c r="D498" s="3">
        <f>IF(B498&gt;元金均等方式!$C$4,0,(ISPMT(元金均等方式!$D$3/12,Work!B498-1,元金均等方式!$C$4,-元金均等方式!$C$5)))</f>
        <v>0</v>
      </c>
      <c r="E498" s="3">
        <f t="shared" si="15"/>
        <v>0</v>
      </c>
    </row>
    <row r="499" spans="2:5" ht="18">
      <c r="B499" s="1">
        <v>495</v>
      </c>
      <c r="C499" s="3">
        <f>IF(B499&gt;元金均等方式!$C$4,0,(-(-元金均等方式!$C$5/元金均等方式!$C$4)))</f>
        <v>0</v>
      </c>
      <c r="D499" s="3">
        <f>IF(B499&gt;元金均等方式!$C$4,0,(ISPMT(元金均等方式!$D$3/12,Work!B499-1,元金均等方式!$C$4,-元金均等方式!$C$5)))</f>
        <v>0</v>
      </c>
      <c r="E499" s="3">
        <f t="shared" si="15"/>
        <v>0</v>
      </c>
    </row>
    <row r="500" spans="2:5" ht="18">
      <c r="B500" s="1">
        <v>496</v>
      </c>
      <c r="C500" s="3">
        <f>IF(B500&gt;元金均等方式!$C$4,0,(-(-元金均等方式!$C$5/元金均等方式!$C$4)))</f>
        <v>0</v>
      </c>
      <c r="D500" s="3">
        <f>IF(B500&gt;元金均等方式!$C$4,0,(ISPMT(元金均等方式!$D$3/12,Work!B500-1,元金均等方式!$C$4,-元金均等方式!$C$5)))</f>
        <v>0</v>
      </c>
      <c r="E500" s="3">
        <f t="shared" si="15"/>
        <v>0</v>
      </c>
    </row>
    <row r="501" spans="2:5" ht="18">
      <c r="B501" s="1">
        <v>497</v>
      </c>
      <c r="C501" s="3">
        <f>IF(B501&gt;元金均等方式!$C$4,0,(-(-元金均等方式!$C$5/元金均等方式!$C$4)))</f>
        <v>0</v>
      </c>
      <c r="D501" s="3">
        <f>IF(B501&gt;元金均等方式!$C$4,0,(ISPMT(元金均等方式!$D$3/12,Work!B501-1,元金均等方式!$C$4,-元金均等方式!$C$5)))</f>
        <v>0</v>
      </c>
      <c r="E501" s="3">
        <f t="shared" ref="E501:E564" si="16">ROUNDDOWN(C501+D501,0)</f>
        <v>0</v>
      </c>
    </row>
    <row r="502" spans="2:5" ht="18">
      <c r="B502" s="1">
        <v>498</v>
      </c>
      <c r="C502" s="3">
        <f>IF(B502&gt;元金均等方式!$C$4,0,(-(-元金均等方式!$C$5/元金均等方式!$C$4)))</f>
        <v>0</v>
      </c>
      <c r="D502" s="3">
        <f>IF(B502&gt;元金均等方式!$C$4,0,(ISPMT(元金均等方式!$D$3/12,Work!B502-1,元金均等方式!$C$4,-元金均等方式!$C$5)))</f>
        <v>0</v>
      </c>
      <c r="E502" s="3">
        <f t="shared" si="16"/>
        <v>0</v>
      </c>
    </row>
    <row r="503" spans="2:5" ht="18">
      <c r="B503" s="1">
        <v>499</v>
      </c>
      <c r="C503" s="3">
        <f>IF(B503&gt;元金均等方式!$C$4,0,(-(-元金均等方式!$C$5/元金均等方式!$C$4)))</f>
        <v>0</v>
      </c>
      <c r="D503" s="3">
        <f>IF(B503&gt;元金均等方式!$C$4,0,(ISPMT(元金均等方式!$D$3/12,Work!B503-1,元金均等方式!$C$4,-元金均等方式!$C$5)))</f>
        <v>0</v>
      </c>
      <c r="E503" s="3">
        <f t="shared" si="16"/>
        <v>0</v>
      </c>
    </row>
    <row r="504" spans="2:5" ht="18">
      <c r="B504" s="1">
        <v>500</v>
      </c>
      <c r="C504" s="3">
        <f>IF(B504&gt;元金均等方式!$C$4,0,(-(-元金均等方式!$C$5/元金均等方式!$C$4)))</f>
        <v>0</v>
      </c>
      <c r="D504" s="3">
        <f>IF(B504&gt;元金均等方式!$C$4,0,(ISPMT(元金均等方式!$D$3/12,Work!B504-1,元金均等方式!$C$4,-元金均等方式!$C$5)))</f>
        <v>0</v>
      </c>
      <c r="E504" s="3">
        <f t="shared" si="16"/>
        <v>0</v>
      </c>
    </row>
    <row r="505" spans="2:5" ht="18">
      <c r="B505" s="1">
        <v>501</v>
      </c>
      <c r="C505" s="3">
        <f>IF(B505&gt;元金均等方式!$C$4,0,(-(-元金均等方式!$C$5/元金均等方式!$C$4)))</f>
        <v>0</v>
      </c>
      <c r="D505" s="3">
        <f>IF(B505&gt;元金均等方式!$C$4,0,(ISPMT(元金均等方式!$D$3/12,Work!B505-1,元金均等方式!$C$4,-元金均等方式!$C$5)))</f>
        <v>0</v>
      </c>
      <c r="E505" s="3">
        <f t="shared" si="16"/>
        <v>0</v>
      </c>
    </row>
    <row r="506" spans="2:5" ht="18">
      <c r="B506" s="1">
        <v>502</v>
      </c>
      <c r="C506" s="3">
        <f>IF(B506&gt;元金均等方式!$C$4,0,(-(-元金均等方式!$C$5/元金均等方式!$C$4)))</f>
        <v>0</v>
      </c>
      <c r="D506" s="3">
        <f>IF(B506&gt;元金均等方式!$C$4,0,(ISPMT(元金均等方式!$D$3/12,Work!B506-1,元金均等方式!$C$4,-元金均等方式!$C$5)))</f>
        <v>0</v>
      </c>
      <c r="E506" s="3">
        <f t="shared" si="16"/>
        <v>0</v>
      </c>
    </row>
    <row r="507" spans="2:5" ht="18">
      <c r="B507" s="1">
        <v>503</v>
      </c>
      <c r="C507" s="3">
        <f>IF(B507&gt;元金均等方式!$C$4,0,(-(-元金均等方式!$C$5/元金均等方式!$C$4)))</f>
        <v>0</v>
      </c>
      <c r="D507" s="3">
        <f>IF(B507&gt;元金均等方式!$C$4,0,(ISPMT(元金均等方式!$D$3/12,Work!B507-1,元金均等方式!$C$4,-元金均等方式!$C$5)))</f>
        <v>0</v>
      </c>
      <c r="E507" s="3">
        <f t="shared" si="16"/>
        <v>0</v>
      </c>
    </row>
    <row r="508" spans="2:5" ht="18">
      <c r="B508" s="1">
        <v>504</v>
      </c>
      <c r="C508" s="3">
        <f>IF(B508&gt;元金均等方式!$C$4,0,(-(-元金均等方式!$C$5/元金均等方式!$C$4)))</f>
        <v>0</v>
      </c>
      <c r="D508" s="3">
        <f>IF(B508&gt;元金均等方式!$C$4,0,(ISPMT(元金均等方式!$D$3/12,Work!B508-1,元金均等方式!$C$4,-元金均等方式!$C$5)))</f>
        <v>0</v>
      </c>
      <c r="E508" s="3">
        <f t="shared" si="16"/>
        <v>0</v>
      </c>
    </row>
    <row r="509" spans="2:5" ht="18">
      <c r="B509" s="1">
        <v>505</v>
      </c>
      <c r="C509" s="3">
        <f>IF(B509&gt;元金均等方式!$C$4,0,(-(-元金均等方式!$C$5/元金均等方式!$C$4)))</f>
        <v>0</v>
      </c>
      <c r="D509" s="3">
        <f>IF(B509&gt;元金均等方式!$C$4,0,(ISPMT(元金均等方式!$D$3/12,Work!B509-1,元金均等方式!$C$4,-元金均等方式!$C$5)))</f>
        <v>0</v>
      </c>
      <c r="E509" s="3">
        <f t="shared" si="16"/>
        <v>0</v>
      </c>
    </row>
    <row r="510" spans="2:5" ht="18">
      <c r="B510" s="1">
        <v>506</v>
      </c>
      <c r="C510" s="3">
        <f>IF(B510&gt;元金均等方式!$C$4,0,(-(-元金均等方式!$C$5/元金均等方式!$C$4)))</f>
        <v>0</v>
      </c>
      <c r="D510" s="3">
        <f>IF(B510&gt;元金均等方式!$C$4,0,(ISPMT(元金均等方式!$D$3/12,Work!B510-1,元金均等方式!$C$4,-元金均等方式!$C$5)))</f>
        <v>0</v>
      </c>
      <c r="E510" s="3">
        <f t="shared" si="16"/>
        <v>0</v>
      </c>
    </row>
    <row r="511" spans="2:5" ht="18">
      <c r="B511" s="1">
        <v>507</v>
      </c>
      <c r="C511" s="3">
        <f>IF(B511&gt;元金均等方式!$C$4,0,(-(-元金均等方式!$C$5/元金均等方式!$C$4)))</f>
        <v>0</v>
      </c>
      <c r="D511" s="3">
        <f>IF(B511&gt;元金均等方式!$C$4,0,(ISPMT(元金均等方式!$D$3/12,Work!B511-1,元金均等方式!$C$4,-元金均等方式!$C$5)))</f>
        <v>0</v>
      </c>
      <c r="E511" s="3">
        <f t="shared" si="16"/>
        <v>0</v>
      </c>
    </row>
    <row r="512" spans="2:5" ht="18">
      <c r="B512" s="1">
        <v>508</v>
      </c>
      <c r="C512" s="3">
        <f>IF(B512&gt;元金均等方式!$C$4,0,(-(-元金均等方式!$C$5/元金均等方式!$C$4)))</f>
        <v>0</v>
      </c>
      <c r="D512" s="3">
        <f>IF(B512&gt;元金均等方式!$C$4,0,(ISPMT(元金均等方式!$D$3/12,Work!B512-1,元金均等方式!$C$4,-元金均等方式!$C$5)))</f>
        <v>0</v>
      </c>
      <c r="E512" s="3">
        <f t="shared" si="16"/>
        <v>0</v>
      </c>
    </row>
    <row r="513" spans="2:5" ht="18">
      <c r="B513" s="1">
        <v>509</v>
      </c>
      <c r="C513" s="3">
        <f>IF(B513&gt;元金均等方式!$C$4,0,(-(-元金均等方式!$C$5/元金均等方式!$C$4)))</f>
        <v>0</v>
      </c>
      <c r="D513" s="3">
        <f>IF(B513&gt;元金均等方式!$C$4,0,(ISPMT(元金均等方式!$D$3/12,Work!B513-1,元金均等方式!$C$4,-元金均等方式!$C$5)))</f>
        <v>0</v>
      </c>
      <c r="E513" s="3">
        <f t="shared" si="16"/>
        <v>0</v>
      </c>
    </row>
    <row r="514" spans="2:5" ht="18">
      <c r="B514" s="1">
        <v>510</v>
      </c>
      <c r="C514" s="3">
        <f>IF(B514&gt;元金均等方式!$C$4,0,(-(-元金均等方式!$C$5/元金均等方式!$C$4)))</f>
        <v>0</v>
      </c>
      <c r="D514" s="3">
        <f>IF(B514&gt;元金均等方式!$C$4,0,(ISPMT(元金均等方式!$D$3/12,Work!B514-1,元金均等方式!$C$4,-元金均等方式!$C$5)))</f>
        <v>0</v>
      </c>
      <c r="E514" s="3">
        <f t="shared" si="16"/>
        <v>0</v>
      </c>
    </row>
    <row r="515" spans="2:5" ht="18">
      <c r="B515" s="1">
        <v>511</v>
      </c>
      <c r="C515" s="3">
        <f>IF(B515&gt;元金均等方式!$C$4,0,(-(-元金均等方式!$C$5/元金均等方式!$C$4)))</f>
        <v>0</v>
      </c>
      <c r="D515" s="3">
        <f>IF(B515&gt;元金均等方式!$C$4,0,(ISPMT(元金均等方式!$D$3/12,Work!B515-1,元金均等方式!$C$4,-元金均等方式!$C$5)))</f>
        <v>0</v>
      </c>
      <c r="E515" s="3">
        <f t="shared" si="16"/>
        <v>0</v>
      </c>
    </row>
    <row r="516" spans="2:5" ht="18">
      <c r="B516" s="1">
        <v>512</v>
      </c>
      <c r="C516" s="3">
        <f>IF(B516&gt;元金均等方式!$C$4,0,(-(-元金均等方式!$C$5/元金均等方式!$C$4)))</f>
        <v>0</v>
      </c>
      <c r="D516" s="3">
        <f>IF(B516&gt;元金均等方式!$C$4,0,(ISPMT(元金均等方式!$D$3/12,Work!B516-1,元金均等方式!$C$4,-元金均等方式!$C$5)))</f>
        <v>0</v>
      </c>
      <c r="E516" s="3">
        <f t="shared" si="16"/>
        <v>0</v>
      </c>
    </row>
    <row r="517" spans="2:5" ht="18">
      <c r="B517" s="1">
        <v>513</v>
      </c>
      <c r="C517" s="3">
        <f>IF(B517&gt;元金均等方式!$C$4,0,(-(-元金均等方式!$C$5/元金均等方式!$C$4)))</f>
        <v>0</v>
      </c>
      <c r="D517" s="3">
        <f>IF(B517&gt;元金均等方式!$C$4,0,(ISPMT(元金均等方式!$D$3/12,Work!B517-1,元金均等方式!$C$4,-元金均等方式!$C$5)))</f>
        <v>0</v>
      </c>
      <c r="E517" s="3">
        <f t="shared" si="16"/>
        <v>0</v>
      </c>
    </row>
    <row r="518" spans="2:5" ht="18">
      <c r="B518" s="1">
        <v>514</v>
      </c>
      <c r="C518" s="3">
        <f>IF(B518&gt;元金均等方式!$C$4,0,(-(-元金均等方式!$C$5/元金均等方式!$C$4)))</f>
        <v>0</v>
      </c>
      <c r="D518" s="3">
        <f>IF(B518&gt;元金均等方式!$C$4,0,(ISPMT(元金均等方式!$D$3/12,Work!B518-1,元金均等方式!$C$4,-元金均等方式!$C$5)))</f>
        <v>0</v>
      </c>
      <c r="E518" s="3">
        <f t="shared" si="16"/>
        <v>0</v>
      </c>
    </row>
    <row r="519" spans="2:5" ht="18">
      <c r="B519" s="1">
        <v>515</v>
      </c>
      <c r="C519" s="3">
        <f>IF(B519&gt;元金均等方式!$C$4,0,(-(-元金均等方式!$C$5/元金均等方式!$C$4)))</f>
        <v>0</v>
      </c>
      <c r="D519" s="3">
        <f>IF(B519&gt;元金均等方式!$C$4,0,(ISPMT(元金均等方式!$D$3/12,Work!B519-1,元金均等方式!$C$4,-元金均等方式!$C$5)))</f>
        <v>0</v>
      </c>
      <c r="E519" s="3">
        <f t="shared" si="16"/>
        <v>0</v>
      </c>
    </row>
    <row r="520" spans="2:5" ht="18">
      <c r="B520" s="1">
        <v>516</v>
      </c>
      <c r="C520" s="3">
        <f>IF(B520&gt;元金均等方式!$C$4,0,(-(-元金均等方式!$C$5/元金均等方式!$C$4)))</f>
        <v>0</v>
      </c>
      <c r="D520" s="3">
        <f>IF(B520&gt;元金均等方式!$C$4,0,(ISPMT(元金均等方式!$D$3/12,Work!B520-1,元金均等方式!$C$4,-元金均等方式!$C$5)))</f>
        <v>0</v>
      </c>
      <c r="E520" s="3">
        <f t="shared" si="16"/>
        <v>0</v>
      </c>
    </row>
    <row r="521" spans="2:5" ht="18">
      <c r="B521" s="1">
        <v>517</v>
      </c>
      <c r="C521" s="3">
        <f>IF(B521&gt;元金均等方式!$C$4,0,(-(-元金均等方式!$C$5/元金均等方式!$C$4)))</f>
        <v>0</v>
      </c>
      <c r="D521" s="3">
        <f>IF(B521&gt;元金均等方式!$C$4,0,(ISPMT(元金均等方式!$D$3/12,Work!B521-1,元金均等方式!$C$4,-元金均等方式!$C$5)))</f>
        <v>0</v>
      </c>
      <c r="E521" s="3">
        <f t="shared" si="16"/>
        <v>0</v>
      </c>
    </row>
    <row r="522" spans="2:5" ht="18">
      <c r="B522" s="1">
        <v>518</v>
      </c>
      <c r="C522" s="3">
        <f>IF(B522&gt;元金均等方式!$C$4,0,(-(-元金均等方式!$C$5/元金均等方式!$C$4)))</f>
        <v>0</v>
      </c>
      <c r="D522" s="3">
        <f>IF(B522&gt;元金均等方式!$C$4,0,(ISPMT(元金均等方式!$D$3/12,Work!B522-1,元金均等方式!$C$4,-元金均等方式!$C$5)))</f>
        <v>0</v>
      </c>
      <c r="E522" s="3">
        <f t="shared" si="16"/>
        <v>0</v>
      </c>
    </row>
    <row r="523" spans="2:5" ht="18">
      <c r="B523" s="1">
        <v>519</v>
      </c>
      <c r="C523" s="3">
        <f>IF(B523&gt;元金均等方式!$C$4,0,(-(-元金均等方式!$C$5/元金均等方式!$C$4)))</f>
        <v>0</v>
      </c>
      <c r="D523" s="3">
        <f>IF(B523&gt;元金均等方式!$C$4,0,(ISPMT(元金均等方式!$D$3/12,Work!B523-1,元金均等方式!$C$4,-元金均等方式!$C$5)))</f>
        <v>0</v>
      </c>
      <c r="E523" s="3">
        <f t="shared" si="16"/>
        <v>0</v>
      </c>
    </row>
    <row r="524" spans="2:5" ht="18">
      <c r="B524" s="1">
        <v>520</v>
      </c>
      <c r="C524" s="3">
        <f>IF(B524&gt;元金均等方式!$C$4,0,(-(-元金均等方式!$C$5/元金均等方式!$C$4)))</f>
        <v>0</v>
      </c>
      <c r="D524" s="3">
        <f>IF(B524&gt;元金均等方式!$C$4,0,(ISPMT(元金均等方式!$D$3/12,Work!B524-1,元金均等方式!$C$4,-元金均等方式!$C$5)))</f>
        <v>0</v>
      </c>
      <c r="E524" s="3">
        <f t="shared" si="16"/>
        <v>0</v>
      </c>
    </row>
    <row r="525" spans="2:5" ht="18">
      <c r="B525" s="1">
        <v>521</v>
      </c>
      <c r="C525" s="3">
        <f>IF(B525&gt;元金均等方式!$C$4,0,(-(-元金均等方式!$C$5/元金均等方式!$C$4)))</f>
        <v>0</v>
      </c>
      <c r="D525" s="3">
        <f>IF(B525&gt;元金均等方式!$C$4,0,(ISPMT(元金均等方式!$D$3/12,Work!B525-1,元金均等方式!$C$4,-元金均等方式!$C$5)))</f>
        <v>0</v>
      </c>
      <c r="E525" s="3">
        <f t="shared" si="16"/>
        <v>0</v>
      </c>
    </row>
    <row r="526" spans="2:5" ht="18">
      <c r="B526" s="1">
        <v>522</v>
      </c>
      <c r="C526" s="3">
        <f>IF(B526&gt;元金均等方式!$C$4,0,(-(-元金均等方式!$C$5/元金均等方式!$C$4)))</f>
        <v>0</v>
      </c>
      <c r="D526" s="3">
        <f>IF(B526&gt;元金均等方式!$C$4,0,(ISPMT(元金均等方式!$D$3/12,Work!B526-1,元金均等方式!$C$4,-元金均等方式!$C$5)))</f>
        <v>0</v>
      </c>
      <c r="E526" s="3">
        <f t="shared" si="16"/>
        <v>0</v>
      </c>
    </row>
    <row r="527" spans="2:5" ht="18">
      <c r="B527" s="1">
        <v>523</v>
      </c>
      <c r="C527" s="3">
        <f>IF(B527&gt;元金均等方式!$C$4,0,(-(-元金均等方式!$C$5/元金均等方式!$C$4)))</f>
        <v>0</v>
      </c>
      <c r="D527" s="3">
        <f>IF(B527&gt;元金均等方式!$C$4,0,(ISPMT(元金均等方式!$D$3/12,Work!B527-1,元金均等方式!$C$4,-元金均等方式!$C$5)))</f>
        <v>0</v>
      </c>
      <c r="E527" s="3">
        <f t="shared" si="16"/>
        <v>0</v>
      </c>
    </row>
    <row r="528" spans="2:5" ht="18">
      <c r="B528" s="1">
        <v>524</v>
      </c>
      <c r="C528" s="3">
        <f>IF(B528&gt;元金均等方式!$C$4,0,(-(-元金均等方式!$C$5/元金均等方式!$C$4)))</f>
        <v>0</v>
      </c>
      <c r="D528" s="3">
        <f>IF(B528&gt;元金均等方式!$C$4,0,(ISPMT(元金均等方式!$D$3/12,Work!B528-1,元金均等方式!$C$4,-元金均等方式!$C$5)))</f>
        <v>0</v>
      </c>
      <c r="E528" s="3">
        <f t="shared" si="16"/>
        <v>0</v>
      </c>
    </row>
    <row r="529" spans="2:5" ht="18">
      <c r="B529" s="1">
        <v>525</v>
      </c>
      <c r="C529" s="3">
        <f>IF(B529&gt;元金均等方式!$C$4,0,(-(-元金均等方式!$C$5/元金均等方式!$C$4)))</f>
        <v>0</v>
      </c>
      <c r="D529" s="3">
        <f>IF(B529&gt;元金均等方式!$C$4,0,(ISPMT(元金均等方式!$D$3/12,Work!B529-1,元金均等方式!$C$4,-元金均等方式!$C$5)))</f>
        <v>0</v>
      </c>
      <c r="E529" s="3">
        <f t="shared" si="16"/>
        <v>0</v>
      </c>
    </row>
    <row r="530" spans="2:5" ht="18">
      <c r="B530" s="1">
        <v>526</v>
      </c>
      <c r="C530" s="3">
        <f>IF(B530&gt;元金均等方式!$C$4,0,(-(-元金均等方式!$C$5/元金均等方式!$C$4)))</f>
        <v>0</v>
      </c>
      <c r="D530" s="3">
        <f>IF(B530&gt;元金均等方式!$C$4,0,(ISPMT(元金均等方式!$D$3/12,Work!B530-1,元金均等方式!$C$4,-元金均等方式!$C$5)))</f>
        <v>0</v>
      </c>
      <c r="E530" s="3">
        <f t="shared" si="16"/>
        <v>0</v>
      </c>
    </row>
    <row r="531" spans="2:5" ht="18">
      <c r="B531" s="1">
        <v>527</v>
      </c>
      <c r="C531" s="3">
        <f>IF(B531&gt;元金均等方式!$C$4,0,(-(-元金均等方式!$C$5/元金均等方式!$C$4)))</f>
        <v>0</v>
      </c>
      <c r="D531" s="3">
        <f>IF(B531&gt;元金均等方式!$C$4,0,(ISPMT(元金均等方式!$D$3/12,Work!B531-1,元金均等方式!$C$4,-元金均等方式!$C$5)))</f>
        <v>0</v>
      </c>
      <c r="E531" s="3">
        <f t="shared" si="16"/>
        <v>0</v>
      </c>
    </row>
    <row r="532" spans="2:5" ht="18">
      <c r="B532" s="1">
        <v>528</v>
      </c>
      <c r="C532" s="3">
        <f>IF(B532&gt;元金均等方式!$C$4,0,(-(-元金均等方式!$C$5/元金均等方式!$C$4)))</f>
        <v>0</v>
      </c>
      <c r="D532" s="3">
        <f>IF(B532&gt;元金均等方式!$C$4,0,(ISPMT(元金均等方式!$D$3/12,Work!B532-1,元金均等方式!$C$4,-元金均等方式!$C$5)))</f>
        <v>0</v>
      </c>
      <c r="E532" s="3">
        <f t="shared" si="16"/>
        <v>0</v>
      </c>
    </row>
    <row r="533" spans="2:5" ht="18">
      <c r="B533" s="1">
        <v>529</v>
      </c>
      <c r="C533" s="3">
        <f>IF(B533&gt;元金均等方式!$C$4,0,(-(-元金均等方式!$C$5/元金均等方式!$C$4)))</f>
        <v>0</v>
      </c>
      <c r="D533" s="3">
        <f>IF(B533&gt;元金均等方式!$C$4,0,(ISPMT(元金均等方式!$D$3/12,Work!B533-1,元金均等方式!$C$4,-元金均等方式!$C$5)))</f>
        <v>0</v>
      </c>
      <c r="E533" s="3">
        <f t="shared" si="16"/>
        <v>0</v>
      </c>
    </row>
    <row r="534" spans="2:5" ht="18">
      <c r="B534" s="1">
        <v>530</v>
      </c>
      <c r="C534" s="3">
        <f>IF(B534&gt;元金均等方式!$C$4,0,(-(-元金均等方式!$C$5/元金均等方式!$C$4)))</f>
        <v>0</v>
      </c>
      <c r="D534" s="3">
        <f>IF(B534&gt;元金均等方式!$C$4,0,(ISPMT(元金均等方式!$D$3/12,Work!B534-1,元金均等方式!$C$4,-元金均等方式!$C$5)))</f>
        <v>0</v>
      </c>
      <c r="E534" s="3">
        <f t="shared" si="16"/>
        <v>0</v>
      </c>
    </row>
    <row r="535" spans="2:5" ht="18">
      <c r="B535" s="1">
        <v>531</v>
      </c>
      <c r="C535" s="3">
        <f>IF(B535&gt;元金均等方式!$C$4,0,(-(-元金均等方式!$C$5/元金均等方式!$C$4)))</f>
        <v>0</v>
      </c>
      <c r="D535" s="3">
        <f>IF(B535&gt;元金均等方式!$C$4,0,(ISPMT(元金均等方式!$D$3/12,Work!B535-1,元金均等方式!$C$4,-元金均等方式!$C$5)))</f>
        <v>0</v>
      </c>
      <c r="E535" s="3">
        <f t="shared" si="16"/>
        <v>0</v>
      </c>
    </row>
    <row r="536" spans="2:5" ht="18">
      <c r="B536" s="1">
        <v>532</v>
      </c>
      <c r="C536" s="3">
        <f>IF(B536&gt;元金均等方式!$C$4,0,(-(-元金均等方式!$C$5/元金均等方式!$C$4)))</f>
        <v>0</v>
      </c>
      <c r="D536" s="3">
        <f>IF(B536&gt;元金均等方式!$C$4,0,(ISPMT(元金均等方式!$D$3/12,Work!B536-1,元金均等方式!$C$4,-元金均等方式!$C$5)))</f>
        <v>0</v>
      </c>
      <c r="E536" s="3">
        <f t="shared" si="16"/>
        <v>0</v>
      </c>
    </row>
    <row r="537" spans="2:5" ht="18">
      <c r="B537" s="1">
        <v>533</v>
      </c>
      <c r="C537" s="3">
        <f>IF(B537&gt;元金均等方式!$C$4,0,(-(-元金均等方式!$C$5/元金均等方式!$C$4)))</f>
        <v>0</v>
      </c>
      <c r="D537" s="3">
        <f>IF(B537&gt;元金均等方式!$C$4,0,(ISPMT(元金均等方式!$D$3/12,Work!B537-1,元金均等方式!$C$4,-元金均等方式!$C$5)))</f>
        <v>0</v>
      </c>
      <c r="E537" s="3">
        <f t="shared" si="16"/>
        <v>0</v>
      </c>
    </row>
    <row r="538" spans="2:5" ht="18">
      <c r="B538" s="1">
        <v>534</v>
      </c>
      <c r="C538" s="3">
        <f>IF(B538&gt;元金均等方式!$C$4,0,(-(-元金均等方式!$C$5/元金均等方式!$C$4)))</f>
        <v>0</v>
      </c>
      <c r="D538" s="3">
        <f>IF(B538&gt;元金均等方式!$C$4,0,(ISPMT(元金均等方式!$D$3/12,Work!B538-1,元金均等方式!$C$4,-元金均等方式!$C$5)))</f>
        <v>0</v>
      </c>
      <c r="E538" s="3">
        <f t="shared" si="16"/>
        <v>0</v>
      </c>
    </row>
    <row r="539" spans="2:5" ht="18">
      <c r="B539" s="1">
        <v>535</v>
      </c>
      <c r="C539" s="3">
        <f>IF(B539&gt;元金均等方式!$C$4,0,(-(-元金均等方式!$C$5/元金均等方式!$C$4)))</f>
        <v>0</v>
      </c>
      <c r="D539" s="3">
        <f>IF(B539&gt;元金均等方式!$C$4,0,(ISPMT(元金均等方式!$D$3/12,Work!B539-1,元金均等方式!$C$4,-元金均等方式!$C$5)))</f>
        <v>0</v>
      </c>
      <c r="E539" s="3">
        <f t="shared" si="16"/>
        <v>0</v>
      </c>
    </row>
    <row r="540" spans="2:5" ht="18">
      <c r="B540" s="1">
        <v>536</v>
      </c>
      <c r="C540" s="3">
        <f>IF(B540&gt;元金均等方式!$C$4,0,(-(-元金均等方式!$C$5/元金均等方式!$C$4)))</f>
        <v>0</v>
      </c>
      <c r="D540" s="3">
        <f>IF(B540&gt;元金均等方式!$C$4,0,(ISPMT(元金均等方式!$D$3/12,Work!B540-1,元金均等方式!$C$4,-元金均等方式!$C$5)))</f>
        <v>0</v>
      </c>
      <c r="E540" s="3">
        <f t="shared" si="16"/>
        <v>0</v>
      </c>
    </row>
    <row r="541" spans="2:5" ht="18">
      <c r="B541" s="1">
        <v>537</v>
      </c>
      <c r="C541" s="3">
        <f>IF(B541&gt;元金均等方式!$C$4,0,(-(-元金均等方式!$C$5/元金均等方式!$C$4)))</f>
        <v>0</v>
      </c>
      <c r="D541" s="3">
        <f>IF(B541&gt;元金均等方式!$C$4,0,(ISPMT(元金均等方式!$D$3/12,Work!B541-1,元金均等方式!$C$4,-元金均等方式!$C$5)))</f>
        <v>0</v>
      </c>
      <c r="E541" s="3">
        <f t="shared" si="16"/>
        <v>0</v>
      </c>
    </row>
    <row r="542" spans="2:5" ht="18">
      <c r="B542" s="1">
        <v>538</v>
      </c>
      <c r="C542" s="3">
        <f>IF(B542&gt;元金均等方式!$C$4,0,(-(-元金均等方式!$C$5/元金均等方式!$C$4)))</f>
        <v>0</v>
      </c>
      <c r="D542" s="3">
        <f>IF(B542&gt;元金均等方式!$C$4,0,(ISPMT(元金均等方式!$D$3/12,Work!B542-1,元金均等方式!$C$4,-元金均等方式!$C$5)))</f>
        <v>0</v>
      </c>
      <c r="E542" s="3">
        <f t="shared" si="16"/>
        <v>0</v>
      </c>
    </row>
    <row r="543" spans="2:5" ht="18">
      <c r="B543" s="1">
        <v>539</v>
      </c>
      <c r="C543" s="3">
        <f>IF(B543&gt;元金均等方式!$C$4,0,(-(-元金均等方式!$C$5/元金均等方式!$C$4)))</f>
        <v>0</v>
      </c>
      <c r="D543" s="3">
        <f>IF(B543&gt;元金均等方式!$C$4,0,(ISPMT(元金均等方式!$D$3/12,Work!B543-1,元金均等方式!$C$4,-元金均等方式!$C$5)))</f>
        <v>0</v>
      </c>
      <c r="E543" s="3">
        <f t="shared" si="16"/>
        <v>0</v>
      </c>
    </row>
    <row r="544" spans="2:5" ht="18">
      <c r="B544" s="1">
        <v>540</v>
      </c>
      <c r="C544" s="3">
        <f>IF(B544&gt;元金均等方式!$C$4,0,(-(-元金均等方式!$C$5/元金均等方式!$C$4)))</f>
        <v>0</v>
      </c>
      <c r="D544" s="3">
        <f>IF(B544&gt;元金均等方式!$C$4,0,(ISPMT(元金均等方式!$D$3/12,Work!B544-1,元金均等方式!$C$4,-元金均等方式!$C$5)))</f>
        <v>0</v>
      </c>
      <c r="E544" s="3">
        <f t="shared" si="16"/>
        <v>0</v>
      </c>
    </row>
    <row r="545" spans="2:5" ht="18">
      <c r="B545" s="1">
        <v>541</v>
      </c>
      <c r="C545" s="3">
        <f>IF(B545&gt;元金均等方式!$C$4,0,(-(-元金均等方式!$C$5/元金均等方式!$C$4)))</f>
        <v>0</v>
      </c>
      <c r="D545" s="3">
        <f>IF(B545&gt;元金均等方式!$C$4,0,(ISPMT(元金均等方式!$D$3/12,Work!B545-1,元金均等方式!$C$4,-元金均等方式!$C$5)))</f>
        <v>0</v>
      </c>
      <c r="E545" s="3">
        <f t="shared" si="16"/>
        <v>0</v>
      </c>
    </row>
    <row r="546" spans="2:5" ht="18">
      <c r="B546" s="1">
        <v>542</v>
      </c>
      <c r="C546" s="3">
        <f>IF(B546&gt;元金均等方式!$C$4,0,(-(-元金均等方式!$C$5/元金均等方式!$C$4)))</f>
        <v>0</v>
      </c>
      <c r="D546" s="3">
        <f>IF(B546&gt;元金均等方式!$C$4,0,(ISPMT(元金均等方式!$D$3/12,Work!B546-1,元金均等方式!$C$4,-元金均等方式!$C$5)))</f>
        <v>0</v>
      </c>
      <c r="E546" s="3">
        <f t="shared" si="16"/>
        <v>0</v>
      </c>
    </row>
    <row r="547" spans="2:5" ht="18">
      <c r="B547" s="1">
        <v>543</v>
      </c>
      <c r="C547" s="3">
        <f>IF(B547&gt;元金均等方式!$C$4,0,(-(-元金均等方式!$C$5/元金均等方式!$C$4)))</f>
        <v>0</v>
      </c>
      <c r="D547" s="3">
        <f>IF(B547&gt;元金均等方式!$C$4,0,(ISPMT(元金均等方式!$D$3/12,Work!B547-1,元金均等方式!$C$4,-元金均等方式!$C$5)))</f>
        <v>0</v>
      </c>
      <c r="E547" s="3">
        <f t="shared" si="16"/>
        <v>0</v>
      </c>
    </row>
    <row r="548" spans="2:5" ht="18">
      <c r="B548" s="1">
        <v>544</v>
      </c>
      <c r="C548" s="3">
        <f>IF(B548&gt;元金均等方式!$C$4,0,(-(-元金均等方式!$C$5/元金均等方式!$C$4)))</f>
        <v>0</v>
      </c>
      <c r="D548" s="3">
        <f>IF(B548&gt;元金均等方式!$C$4,0,(ISPMT(元金均等方式!$D$3/12,Work!B548-1,元金均等方式!$C$4,-元金均等方式!$C$5)))</f>
        <v>0</v>
      </c>
      <c r="E548" s="3">
        <f t="shared" si="16"/>
        <v>0</v>
      </c>
    </row>
    <row r="549" spans="2:5" ht="18">
      <c r="B549" s="1">
        <v>545</v>
      </c>
      <c r="C549" s="3">
        <f>IF(B549&gt;元金均等方式!$C$4,0,(-(-元金均等方式!$C$5/元金均等方式!$C$4)))</f>
        <v>0</v>
      </c>
      <c r="D549" s="3">
        <f>IF(B549&gt;元金均等方式!$C$4,0,(ISPMT(元金均等方式!$D$3/12,Work!B549-1,元金均等方式!$C$4,-元金均等方式!$C$5)))</f>
        <v>0</v>
      </c>
      <c r="E549" s="3">
        <f t="shared" si="16"/>
        <v>0</v>
      </c>
    </row>
    <row r="550" spans="2:5" ht="18">
      <c r="B550" s="1">
        <v>546</v>
      </c>
      <c r="C550" s="3">
        <f>IF(B550&gt;元金均等方式!$C$4,0,(-(-元金均等方式!$C$5/元金均等方式!$C$4)))</f>
        <v>0</v>
      </c>
      <c r="D550" s="3">
        <f>IF(B550&gt;元金均等方式!$C$4,0,(ISPMT(元金均等方式!$D$3/12,Work!B550-1,元金均等方式!$C$4,-元金均等方式!$C$5)))</f>
        <v>0</v>
      </c>
      <c r="E550" s="3">
        <f t="shared" si="16"/>
        <v>0</v>
      </c>
    </row>
    <row r="551" spans="2:5" ht="18">
      <c r="B551" s="1">
        <v>547</v>
      </c>
      <c r="C551" s="3">
        <f>IF(B551&gt;元金均等方式!$C$4,0,(-(-元金均等方式!$C$5/元金均等方式!$C$4)))</f>
        <v>0</v>
      </c>
      <c r="D551" s="3">
        <f>IF(B551&gt;元金均等方式!$C$4,0,(ISPMT(元金均等方式!$D$3/12,Work!B551-1,元金均等方式!$C$4,-元金均等方式!$C$5)))</f>
        <v>0</v>
      </c>
      <c r="E551" s="3">
        <f t="shared" si="16"/>
        <v>0</v>
      </c>
    </row>
    <row r="552" spans="2:5" ht="18">
      <c r="B552" s="1">
        <v>548</v>
      </c>
      <c r="C552" s="3">
        <f>IF(B552&gt;元金均等方式!$C$4,0,(-(-元金均等方式!$C$5/元金均等方式!$C$4)))</f>
        <v>0</v>
      </c>
      <c r="D552" s="3">
        <f>IF(B552&gt;元金均等方式!$C$4,0,(ISPMT(元金均等方式!$D$3/12,Work!B552-1,元金均等方式!$C$4,-元金均等方式!$C$5)))</f>
        <v>0</v>
      </c>
      <c r="E552" s="3">
        <f t="shared" si="16"/>
        <v>0</v>
      </c>
    </row>
    <row r="553" spans="2:5" ht="18">
      <c r="B553" s="1">
        <v>549</v>
      </c>
      <c r="C553" s="3">
        <f>IF(B553&gt;元金均等方式!$C$4,0,(-(-元金均等方式!$C$5/元金均等方式!$C$4)))</f>
        <v>0</v>
      </c>
      <c r="D553" s="3">
        <f>IF(B553&gt;元金均等方式!$C$4,0,(ISPMT(元金均等方式!$D$3/12,Work!B553-1,元金均等方式!$C$4,-元金均等方式!$C$5)))</f>
        <v>0</v>
      </c>
      <c r="E553" s="3">
        <f t="shared" si="16"/>
        <v>0</v>
      </c>
    </row>
    <row r="554" spans="2:5" ht="18">
      <c r="B554" s="1">
        <v>550</v>
      </c>
      <c r="C554" s="3">
        <f>IF(B554&gt;元金均等方式!$C$4,0,(-(-元金均等方式!$C$5/元金均等方式!$C$4)))</f>
        <v>0</v>
      </c>
      <c r="D554" s="3">
        <f>IF(B554&gt;元金均等方式!$C$4,0,(ISPMT(元金均等方式!$D$3/12,Work!B554-1,元金均等方式!$C$4,-元金均等方式!$C$5)))</f>
        <v>0</v>
      </c>
      <c r="E554" s="3">
        <f t="shared" si="16"/>
        <v>0</v>
      </c>
    </row>
    <row r="555" spans="2:5" ht="18">
      <c r="B555" s="1">
        <v>551</v>
      </c>
      <c r="C555" s="3">
        <f>IF(B555&gt;元金均等方式!$C$4,0,(-(-元金均等方式!$C$5/元金均等方式!$C$4)))</f>
        <v>0</v>
      </c>
      <c r="D555" s="3">
        <f>IF(B555&gt;元金均等方式!$C$4,0,(ISPMT(元金均等方式!$D$3/12,Work!B555-1,元金均等方式!$C$4,-元金均等方式!$C$5)))</f>
        <v>0</v>
      </c>
      <c r="E555" s="3">
        <f t="shared" si="16"/>
        <v>0</v>
      </c>
    </row>
    <row r="556" spans="2:5" ht="18">
      <c r="B556" s="1">
        <v>552</v>
      </c>
      <c r="C556" s="3">
        <f>IF(B556&gt;元金均等方式!$C$4,0,(-(-元金均等方式!$C$5/元金均等方式!$C$4)))</f>
        <v>0</v>
      </c>
      <c r="D556" s="3">
        <f>IF(B556&gt;元金均等方式!$C$4,0,(ISPMT(元金均等方式!$D$3/12,Work!B556-1,元金均等方式!$C$4,-元金均等方式!$C$5)))</f>
        <v>0</v>
      </c>
      <c r="E556" s="3">
        <f t="shared" si="16"/>
        <v>0</v>
      </c>
    </row>
    <row r="557" spans="2:5" ht="18">
      <c r="B557" s="1">
        <v>553</v>
      </c>
      <c r="C557" s="3">
        <f>IF(B557&gt;元金均等方式!$C$4,0,(-(-元金均等方式!$C$5/元金均等方式!$C$4)))</f>
        <v>0</v>
      </c>
      <c r="D557" s="3">
        <f>IF(B557&gt;元金均等方式!$C$4,0,(ISPMT(元金均等方式!$D$3/12,Work!B557-1,元金均等方式!$C$4,-元金均等方式!$C$5)))</f>
        <v>0</v>
      </c>
      <c r="E557" s="3">
        <f t="shared" si="16"/>
        <v>0</v>
      </c>
    </row>
    <row r="558" spans="2:5" ht="18">
      <c r="B558" s="1">
        <v>554</v>
      </c>
      <c r="C558" s="3">
        <f>IF(B558&gt;元金均等方式!$C$4,0,(-(-元金均等方式!$C$5/元金均等方式!$C$4)))</f>
        <v>0</v>
      </c>
      <c r="D558" s="3">
        <f>IF(B558&gt;元金均等方式!$C$4,0,(ISPMT(元金均等方式!$D$3/12,Work!B558-1,元金均等方式!$C$4,-元金均等方式!$C$5)))</f>
        <v>0</v>
      </c>
      <c r="E558" s="3">
        <f t="shared" si="16"/>
        <v>0</v>
      </c>
    </row>
    <row r="559" spans="2:5" ht="18">
      <c r="B559" s="1">
        <v>555</v>
      </c>
      <c r="C559" s="3">
        <f>IF(B559&gt;元金均等方式!$C$4,0,(-(-元金均等方式!$C$5/元金均等方式!$C$4)))</f>
        <v>0</v>
      </c>
      <c r="D559" s="3">
        <f>IF(B559&gt;元金均等方式!$C$4,0,(ISPMT(元金均等方式!$D$3/12,Work!B559-1,元金均等方式!$C$4,-元金均等方式!$C$5)))</f>
        <v>0</v>
      </c>
      <c r="E559" s="3">
        <f t="shared" si="16"/>
        <v>0</v>
      </c>
    </row>
    <row r="560" spans="2:5" ht="18">
      <c r="B560" s="1">
        <v>556</v>
      </c>
      <c r="C560" s="3">
        <f>IF(B560&gt;元金均等方式!$C$4,0,(-(-元金均等方式!$C$5/元金均等方式!$C$4)))</f>
        <v>0</v>
      </c>
      <c r="D560" s="3">
        <f>IF(B560&gt;元金均等方式!$C$4,0,(ISPMT(元金均等方式!$D$3/12,Work!B560-1,元金均等方式!$C$4,-元金均等方式!$C$5)))</f>
        <v>0</v>
      </c>
      <c r="E560" s="3">
        <f t="shared" si="16"/>
        <v>0</v>
      </c>
    </row>
    <row r="561" spans="2:5" ht="18">
      <c r="B561" s="1">
        <v>557</v>
      </c>
      <c r="C561" s="3">
        <f>IF(B561&gt;元金均等方式!$C$4,0,(-(-元金均等方式!$C$5/元金均等方式!$C$4)))</f>
        <v>0</v>
      </c>
      <c r="D561" s="3">
        <f>IF(B561&gt;元金均等方式!$C$4,0,(ISPMT(元金均等方式!$D$3/12,Work!B561-1,元金均等方式!$C$4,-元金均等方式!$C$5)))</f>
        <v>0</v>
      </c>
      <c r="E561" s="3">
        <f t="shared" si="16"/>
        <v>0</v>
      </c>
    </row>
    <row r="562" spans="2:5" ht="18">
      <c r="B562" s="1">
        <v>558</v>
      </c>
      <c r="C562" s="3">
        <f>IF(B562&gt;元金均等方式!$C$4,0,(-(-元金均等方式!$C$5/元金均等方式!$C$4)))</f>
        <v>0</v>
      </c>
      <c r="D562" s="3">
        <f>IF(B562&gt;元金均等方式!$C$4,0,(ISPMT(元金均等方式!$D$3/12,Work!B562-1,元金均等方式!$C$4,-元金均等方式!$C$5)))</f>
        <v>0</v>
      </c>
      <c r="E562" s="3">
        <f t="shared" si="16"/>
        <v>0</v>
      </c>
    </row>
    <row r="563" spans="2:5" ht="18">
      <c r="B563" s="1">
        <v>559</v>
      </c>
      <c r="C563" s="3">
        <f>IF(B563&gt;元金均等方式!$C$4,0,(-(-元金均等方式!$C$5/元金均等方式!$C$4)))</f>
        <v>0</v>
      </c>
      <c r="D563" s="3">
        <f>IF(B563&gt;元金均等方式!$C$4,0,(ISPMT(元金均等方式!$D$3/12,Work!B563-1,元金均等方式!$C$4,-元金均等方式!$C$5)))</f>
        <v>0</v>
      </c>
      <c r="E563" s="3">
        <f t="shared" si="16"/>
        <v>0</v>
      </c>
    </row>
    <row r="564" spans="2:5" ht="18">
      <c r="B564" s="1">
        <v>560</v>
      </c>
      <c r="C564" s="3">
        <f>IF(B564&gt;元金均等方式!$C$4,0,(-(-元金均等方式!$C$5/元金均等方式!$C$4)))</f>
        <v>0</v>
      </c>
      <c r="D564" s="3">
        <f>IF(B564&gt;元金均等方式!$C$4,0,(ISPMT(元金均等方式!$D$3/12,Work!B564-1,元金均等方式!$C$4,-元金均等方式!$C$5)))</f>
        <v>0</v>
      </c>
      <c r="E564" s="3">
        <f t="shared" si="16"/>
        <v>0</v>
      </c>
    </row>
    <row r="565" spans="2:5" ht="18">
      <c r="B565" s="1">
        <v>561</v>
      </c>
      <c r="C565" s="3">
        <f>IF(B565&gt;元金均等方式!$C$4,0,(-(-元金均等方式!$C$5/元金均等方式!$C$4)))</f>
        <v>0</v>
      </c>
      <c r="D565" s="3">
        <f>IF(B565&gt;元金均等方式!$C$4,0,(ISPMT(元金均等方式!$D$3/12,Work!B565-1,元金均等方式!$C$4,-元金均等方式!$C$5)))</f>
        <v>0</v>
      </c>
      <c r="E565" s="3">
        <f t="shared" ref="E565:E604" si="17">ROUNDDOWN(C565+D565,0)</f>
        <v>0</v>
      </c>
    </row>
    <row r="566" spans="2:5" ht="18">
      <c r="B566" s="1">
        <v>562</v>
      </c>
      <c r="C566" s="3">
        <f>IF(B566&gt;元金均等方式!$C$4,0,(-(-元金均等方式!$C$5/元金均等方式!$C$4)))</f>
        <v>0</v>
      </c>
      <c r="D566" s="3">
        <f>IF(B566&gt;元金均等方式!$C$4,0,(ISPMT(元金均等方式!$D$3/12,Work!B566-1,元金均等方式!$C$4,-元金均等方式!$C$5)))</f>
        <v>0</v>
      </c>
      <c r="E566" s="3">
        <f t="shared" si="17"/>
        <v>0</v>
      </c>
    </row>
    <row r="567" spans="2:5" ht="18">
      <c r="B567" s="1">
        <v>563</v>
      </c>
      <c r="C567" s="3">
        <f>IF(B567&gt;元金均等方式!$C$4,0,(-(-元金均等方式!$C$5/元金均等方式!$C$4)))</f>
        <v>0</v>
      </c>
      <c r="D567" s="3">
        <f>IF(B567&gt;元金均等方式!$C$4,0,(ISPMT(元金均等方式!$D$3/12,Work!B567-1,元金均等方式!$C$4,-元金均等方式!$C$5)))</f>
        <v>0</v>
      </c>
      <c r="E567" s="3">
        <f t="shared" si="17"/>
        <v>0</v>
      </c>
    </row>
    <row r="568" spans="2:5" ht="18">
      <c r="B568" s="1">
        <v>564</v>
      </c>
      <c r="C568" s="3">
        <f>IF(B568&gt;元金均等方式!$C$4,0,(-(-元金均等方式!$C$5/元金均等方式!$C$4)))</f>
        <v>0</v>
      </c>
      <c r="D568" s="3">
        <f>IF(B568&gt;元金均等方式!$C$4,0,(ISPMT(元金均等方式!$D$3/12,Work!B568-1,元金均等方式!$C$4,-元金均等方式!$C$5)))</f>
        <v>0</v>
      </c>
      <c r="E568" s="3">
        <f t="shared" si="17"/>
        <v>0</v>
      </c>
    </row>
    <row r="569" spans="2:5" ht="18">
      <c r="B569" s="1">
        <v>565</v>
      </c>
      <c r="C569" s="3">
        <f>IF(B569&gt;元金均等方式!$C$4,0,(-(-元金均等方式!$C$5/元金均等方式!$C$4)))</f>
        <v>0</v>
      </c>
      <c r="D569" s="3">
        <f>IF(B569&gt;元金均等方式!$C$4,0,(ISPMT(元金均等方式!$D$3/12,Work!B569-1,元金均等方式!$C$4,-元金均等方式!$C$5)))</f>
        <v>0</v>
      </c>
      <c r="E569" s="3">
        <f t="shared" si="17"/>
        <v>0</v>
      </c>
    </row>
    <row r="570" spans="2:5" ht="18">
      <c r="B570" s="1">
        <v>566</v>
      </c>
      <c r="C570" s="3">
        <f>IF(B570&gt;元金均等方式!$C$4,0,(-(-元金均等方式!$C$5/元金均等方式!$C$4)))</f>
        <v>0</v>
      </c>
      <c r="D570" s="3">
        <f>IF(B570&gt;元金均等方式!$C$4,0,(ISPMT(元金均等方式!$D$3/12,Work!B570-1,元金均等方式!$C$4,-元金均等方式!$C$5)))</f>
        <v>0</v>
      </c>
      <c r="E570" s="3">
        <f t="shared" si="17"/>
        <v>0</v>
      </c>
    </row>
    <row r="571" spans="2:5" ht="18">
      <c r="B571" s="1">
        <v>567</v>
      </c>
      <c r="C571" s="3">
        <f>IF(B571&gt;元金均等方式!$C$4,0,(-(-元金均等方式!$C$5/元金均等方式!$C$4)))</f>
        <v>0</v>
      </c>
      <c r="D571" s="3">
        <f>IF(B571&gt;元金均等方式!$C$4,0,(ISPMT(元金均等方式!$D$3/12,Work!B571-1,元金均等方式!$C$4,-元金均等方式!$C$5)))</f>
        <v>0</v>
      </c>
      <c r="E571" s="3">
        <f t="shared" si="17"/>
        <v>0</v>
      </c>
    </row>
    <row r="572" spans="2:5" ht="18">
      <c r="B572" s="1">
        <v>568</v>
      </c>
      <c r="C572" s="3">
        <f>IF(B572&gt;元金均等方式!$C$4,0,(-(-元金均等方式!$C$5/元金均等方式!$C$4)))</f>
        <v>0</v>
      </c>
      <c r="D572" s="3">
        <f>IF(B572&gt;元金均等方式!$C$4,0,(ISPMT(元金均等方式!$D$3/12,Work!B572-1,元金均等方式!$C$4,-元金均等方式!$C$5)))</f>
        <v>0</v>
      </c>
      <c r="E572" s="3">
        <f t="shared" si="17"/>
        <v>0</v>
      </c>
    </row>
    <row r="573" spans="2:5" ht="18">
      <c r="B573" s="1">
        <v>569</v>
      </c>
      <c r="C573" s="3">
        <f>IF(B573&gt;元金均等方式!$C$4,0,(-(-元金均等方式!$C$5/元金均等方式!$C$4)))</f>
        <v>0</v>
      </c>
      <c r="D573" s="3">
        <f>IF(B573&gt;元金均等方式!$C$4,0,(ISPMT(元金均等方式!$D$3/12,Work!B573-1,元金均等方式!$C$4,-元金均等方式!$C$5)))</f>
        <v>0</v>
      </c>
      <c r="E573" s="3">
        <f t="shared" si="17"/>
        <v>0</v>
      </c>
    </row>
    <row r="574" spans="2:5" ht="18">
      <c r="B574" s="1">
        <v>570</v>
      </c>
      <c r="C574" s="3">
        <f>IF(B574&gt;元金均等方式!$C$4,0,(-(-元金均等方式!$C$5/元金均等方式!$C$4)))</f>
        <v>0</v>
      </c>
      <c r="D574" s="3">
        <f>IF(B574&gt;元金均等方式!$C$4,0,(ISPMT(元金均等方式!$D$3/12,Work!B574-1,元金均等方式!$C$4,-元金均等方式!$C$5)))</f>
        <v>0</v>
      </c>
      <c r="E574" s="3">
        <f t="shared" si="17"/>
        <v>0</v>
      </c>
    </row>
    <row r="575" spans="2:5" ht="18">
      <c r="B575" s="1">
        <v>571</v>
      </c>
      <c r="C575" s="3">
        <f>IF(B575&gt;元金均等方式!$C$4,0,(-(-元金均等方式!$C$5/元金均等方式!$C$4)))</f>
        <v>0</v>
      </c>
      <c r="D575" s="3">
        <f>IF(B575&gt;元金均等方式!$C$4,0,(ISPMT(元金均等方式!$D$3/12,Work!B575-1,元金均等方式!$C$4,-元金均等方式!$C$5)))</f>
        <v>0</v>
      </c>
      <c r="E575" s="3">
        <f t="shared" si="17"/>
        <v>0</v>
      </c>
    </row>
    <row r="576" spans="2:5" ht="18">
      <c r="B576" s="1">
        <v>572</v>
      </c>
      <c r="C576" s="3">
        <f>IF(B576&gt;元金均等方式!$C$4,0,(-(-元金均等方式!$C$5/元金均等方式!$C$4)))</f>
        <v>0</v>
      </c>
      <c r="D576" s="3">
        <f>IF(B576&gt;元金均等方式!$C$4,0,(ISPMT(元金均等方式!$D$3/12,Work!B576-1,元金均等方式!$C$4,-元金均等方式!$C$5)))</f>
        <v>0</v>
      </c>
      <c r="E576" s="3">
        <f t="shared" si="17"/>
        <v>0</v>
      </c>
    </row>
    <row r="577" spans="2:5" ht="18">
      <c r="B577" s="1">
        <v>573</v>
      </c>
      <c r="C577" s="3">
        <f>IF(B577&gt;元金均等方式!$C$4,0,(-(-元金均等方式!$C$5/元金均等方式!$C$4)))</f>
        <v>0</v>
      </c>
      <c r="D577" s="3">
        <f>IF(B577&gt;元金均等方式!$C$4,0,(ISPMT(元金均等方式!$D$3/12,Work!B577-1,元金均等方式!$C$4,-元金均等方式!$C$5)))</f>
        <v>0</v>
      </c>
      <c r="E577" s="3">
        <f t="shared" si="17"/>
        <v>0</v>
      </c>
    </row>
    <row r="578" spans="2:5" ht="18">
      <c r="B578" s="1">
        <v>574</v>
      </c>
      <c r="C578" s="3">
        <f>IF(B578&gt;元金均等方式!$C$4,0,(-(-元金均等方式!$C$5/元金均等方式!$C$4)))</f>
        <v>0</v>
      </c>
      <c r="D578" s="3">
        <f>IF(B578&gt;元金均等方式!$C$4,0,(ISPMT(元金均等方式!$D$3/12,Work!B578-1,元金均等方式!$C$4,-元金均等方式!$C$5)))</f>
        <v>0</v>
      </c>
      <c r="E578" s="3">
        <f t="shared" si="17"/>
        <v>0</v>
      </c>
    </row>
    <row r="579" spans="2:5" ht="18">
      <c r="B579" s="1">
        <v>575</v>
      </c>
      <c r="C579" s="3">
        <f>IF(B579&gt;元金均等方式!$C$4,0,(-(-元金均等方式!$C$5/元金均等方式!$C$4)))</f>
        <v>0</v>
      </c>
      <c r="D579" s="3">
        <f>IF(B579&gt;元金均等方式!$C$4,0,(ISPMT(元金均等方式!$D$3/12,Work!B579-1,元金均等方式!$C$4,-元金均等方式!$C$5)))</f>
        <v>0</v>
      </c>
      <c r="E579" s="3">
        <f t="shared" si="17"/>
        <v>0</v>
      </c>
    </row>
    <row r="580" spans="2:5" ht="18">
      <c r="B580" s="1">
        <v>576</v>
      </c>
      <c r="C580" s="3">
        <f>IF(B580&gt;元金均等方式!$C$4,0,(-(-元金均等方式!$C$5/元金均等方式!$C$4)))</f>
        <v>0</v>
      </c>
      <c r="D580" s="3">
        <f>IF(B580&gt;元金均等方式!$C$4,0,(ISPMT(元金均等方式!$D$3/12,Work!B580-1,元金均等方式!$C$4,-元金均等方式!$C$5)))</f>
        <v>0</v>
      </c>
      <c r="E580" s="3">
        <f t="shared" si="17"/>
        <v>0</v>
      </c>
    </row>
    <row r="581" spans="2:5" ht="18">
      <c r="B581" s="1">
        <v>577</v>
      </c>
      <c r="C581" s="3">
        <f>IF(B581&gt;元金均等方式!$C$4,0,(-(-元金均等方式!$C$5/元金均等方式!$C$4)))</f>
        <v>0</v>
      </c>
      <c r="D581" s="3">
        <f>IF(B581&gt;元金均等方式!$C$4,0,(ISPMT(元金均等方式!$D$3/12,Work!B581-1,元金均等方式!$C$4,-元金均等方式!$C$5)))</f>
        <v>0</v>
      </c>
      <c r="E581" s="3">
        <f t="shared" si="17"/>
        <v>0</v>
      </c>
    </row>
    <row r="582" spans="2:5" ht="18">
      <c r="B582" s="1">
        <v>578</v>
      </c>
      <c r="C582" s="3">
        <f>IF(B582&gt;元金均等方式!$C$4,0,(-(-元金均等方式!$C$5/元金均等方式!$C$4)))</f>
        <v>0</v>
      </c>
      <c r="D582" s="3">
        <f>IF(B582&gt;元金均等方式!$C$4,0,(ISPMT(元金均等方式!$D$3/12,Work!B582-1,元金均等方式!$C$4,-元金均等方式!$C$5)))</f>
        <v>0</v>
      </c>
      <c r="E582" s="3">
        <f t="shared" si="17"/>
        <v>0</v>
      </c>
    </row>
    <row r="583" spans="2:5" ht="18">
      <c r="B583" s="1">
        <v>579</v>
      </c>
      <c r="C583" s="3">
        <f>IF(B583&gt;元金均等方式!$C$4,0,(-(-元金均等方式!$C$5/元金均等方式!$C$4)))</f>
        <v>0</v>
      </c>
      <c r="D583" s="3">
        <f>IF(B583&gt;元金均等方式!$C$4,0,(ISPMT(元金均等方式!$D$3/12,Work!B583-1,元金均等方式!$C$4,-元金均等方式!$C$5)))</f>
        <v>0</v>
      </c>
      <c r="E583" s="3">
        <f t="shared" si="17"/>
        <v>0</v>
      </c>
    </row>
    <row r="584" spans="2:5" ht="18">
      <c r="B584" s="1">
        <v>580</v>
      </c>
      <c r="C584" s="3">
        <f>IF(B584&gt;元金均等方式!$C$4,0,(-(-元金均等方式!$C$5/元金均等方式!$C$4)))</f>
        <v>0</v>
      </c>
      <c r="D584" s="3">
        <f>IF(B584&gt;元金均等方式!$C$4,0,(ISPMT(元金均等方式!$D$3/12,Work!B584-1,元金均等方式!$C$4,-元金均等方式!$C$5)))</f>
        <v>0</v>
      </c>
      <c r="E584" s="3">
        <f t="shared" si="17"/>
        <v>0</v>
      </c>
    </row>
    <row r="585" spans="2:5" ht="18">
      <c r="B585" s="1">
        <v>581</v>
      </c>
      <c r="C585" s="3">
        <f>IF(B585&gt;元金均等方式!$C$4,0,(-(-元金均等方式!$C$5/元金均等方式!$C$4)))</f>
        <v>0</v>
      </c>
      <c r="D585" s="3">
        <f>IF(B585&gt;元金均等方式!$C$4,0,(ISPMT(元金均等方式!$D$3/12,Work!B585-1,元金均等方式!$C$4,-元金均等方式!$C$5)))</f>
        <v>0</v>
      </c>
      <c r="E585" s="3">
        <f t="shared" si="17"/>
        <v>0</v>
      </c>
    </row>
    <row r="586" spans="2:5" ht="18">
      <c r="B586" s="1">
        <v>582</v>
      </c>
      <c r="C586" s="3">
        <f>IF(B586&gt;元金均等方式!$C$4,0,(-(-元金均等方式!$C$5/元金均等方式!$C$4)))</f>
        <v>0</v>
      </c>
      <c r="D586" s="3">
        <f>IF(B586&gt;元金均等方式!$C$4,0,(ISPMT(元金均等方式!$D$3/12,Work!B586-1,元金均等方式!$C$4,-元金均等方式!$C$5)))</f>
        <v>0</v>
      </c>
      <c r="E586" s="3">
        <f t="shared" si="17"/>
        <v>0</v>
      </c>
    </row>
    <row r="587" spans="2:5" ht="18">
      <c r="B587" s="1">
        <v>583</v>
      </c>
      <c r="C587" s="3">
        <f>IF(B587&gt;元金均等方式!$C$4,0,(-(-元金均等方式!$C$5/元金均等方式!$C$4)))</f>
        <v>0</v>
      </c>
      <c r="D587" s="3">
        <f>IF(B587&gt;元金均等方式!$C$4,0,(ISPMT(元金均等方式!$D$3/12,Work!B587-1,元金均等方式!$C$4,-元金均等方式!$C$5)))</f>
        <v>0</v>
      </c>
      <c r="E587" s="3">
        <f t="shared" si="17"/>
        <v>0</v>
      </c>
    </row>
    <row r="588" spans="2:5" ht="18">
      <c r="B588" s="1">
        <v>584</v>
      </c>
      <c r="C588" s="3">
        <f>IF(B588&gt;元金均等方式!$C$4,0,(-(-元金均等方式!$C$5/元金均等方式!$C$4)))</f>
        <v>0</v>
      </c>
      <c r="D588" s="3">
        <f>IF(B588&gt;元金均等方式!$C$4,0,(ISPMT(元金均等方式!$D$3/12,Work!B588-1,元金均等方式!$C$4,-元金均等方式!$C$5)))</f>
        <v>0</v>
      </c>
      <c r="E588" s="3">
        <f t="shared" si="17"/>
        <v>0</v>
      </c>
    </row>
    <row r="589" spans="2:5" ht="18">
      <c r="B589" s="1">
        <v>585</v>
      </c>
      <c r="C589" s="3">
        <f>IF(B589&gt;元金均等方式!$C$4,0,(-(-元金均等方式!$C$5/元金均等方式!$C$4)))</f>
        <v>0</v>
      </c>
      <c r="D589" s="3">
        <f>IF(B589&gt;元金均等方式!$C$4,0,(ISPMT(元金均等方式!$D$3/12,Work!B589-1,元金均等方式!$C$4,-元金均等方式!$C$5)))</f>
        <v>0</v>
      </c>
      <c r="E589" s="3">
        <f t="shared" si="17"/>
        <v>0</v>
      </c>
    </row>
    <row r="590" spans="2:5" ht="18">
      <c r="B590" s="1">
        <v>586</v>
      </c>
      <c r="C590" s="3">
        <f>IF(B590&gt;元金均等方式!$C$4,0,(-(-元金均等方式!$C$5/元金均等方式!$C$4)))</f>
        <v>0</v>
      </c>
      <c r="D590" s="3">
        <f>IF(B590&gt;元金均等方式!$C$4,0,(ISPMT(元金均等方式!$D$3/12,Work!B590-1,元金均等方式!$C$4,-元金均等方式!$C$5)))</f>
        <v>0</v>
      </c>
      <c r="E590" s="3">
        <f t="shared" si="17"/>
        <v>0</v>
      </c>
    </row>
    <row r="591" spans="2:5" ht="18">
      <c r="B591" s="1">
        <v>587</v>
      </c>
      <c r="C591" s="3">
        <f>IF(B591&gt;元金均等方式!$C$4,0,(-(-元金均等方式!$C$5/元金均等方式!$C$4)))</f>
        <v>0</v>
      </c>
      <c r="D591" s="3">
        <f>IF(B591&gt;元金均等方式!$C$4,0,(ISPMT(元金均等方式!$D$3/12,Work!B591-1,元金均等方式!$C$4,-元金均等方式!$C$5)))</f>
        <v>0</v>
      </c>
      <c r="E591" s="3">
        <f t="shared" si="17"/>
        <v>0</v>
      </c>
    </row>
    <row r="592" spans="2:5" ht="18">
      <c r="B592" s="1">
        <v>588</v>
      </c>
      <c r="C592" s="3">
        <f>IF(B592&gt;元金均等方式!$C$4,0,(-(-元金均等方式!$C$5/元金均等方式!$C$4)))</f>
        <v>0</v>
      </c>
      <c r="D592" s="3">
        <f>IF(B592&gt;元金均等方式!$C$4,0,(ISPMT(元金均等方式!$D$3/12,Work!B592-1,元金均等方式!$C$4,-元金均等方式!$C$5)))</f>
        <v>0</v>
      </c>
      <c r="E592" s="3">
        <f t="shared" si="17"/>
        <v>0</v>
      </c>
    </row>
    <row r="593" spans="2:5" ht="18">
      <c r="B593" s="1">
        <v>589</v>
      </c>
      <c r="C593" s="3">
        <f>IF(B593&gt;元金均等方式!$C$4,0,(-(-元金均等方式!$C$5/元金均等方式!$C$4)))</f>
        <v>0</v>
      </c>
      <c r="D593" s="3">
        <f>IF(B593&gt;元金均等方式!$C$4,0,(ISPMT(元金均等方式!$D$3/12,Work!B593-1,元金均等方式!$C$4,-元金均等方式!$C$5)))</f>
        <v>0</v>
      </c>
      <c r="E593" s="3">
        <f t="shared" si="17"/>
        <v>0</v>
      </c>
    </row>
    <row r="594" spans="2:5" ht="18">
      <c r="B594" s="1">
        <v>590</v>
      </c>
      <c r="C594" s="3">
        <f>IF(B594&gt;元金均等方式!$C$4,0,(-(-元金均等方式!$C$5/元金均等方式!$C$4)))</f>
        <v>0</v>
      </c>
      <c r="D594" s="3">
        <f>IF(B594&gt;元金均等方式!$C$4,0,(ISPMT(元金均等方式!$D$3/12,Work!B594-1,元金均等方式!$C$4,-元金均等方式!$C$5)))</f>
        <v>0</v>
      </c>
      <c r="E594" s="3">
        <f t="shared" si="17"/>
        <v>0</v>
      </c>
    </row>
    <row r="595" spans="2:5" ht="18">
      <c r="B595" s="1">
        <v>591</v>
      </c>
      <c r="C595" s="3">
        <f>IF(B595&gt;元金均等方式!$C$4,0,(-(-元金均等方式!$C$5/元金均等方式!$C$4)))</f>
        <v>0</v>
      </c>
      <c r="D595" s="3">
        <f>IF(B595&gt;元金均等方式!$C$4,0,(ISPMT(元金均等方式!$D$3/12,Work!B595-1,元金均等方式!$C$4,-元金均等方式!$C$5)))</f>
        <v>0</v>
      </c>
      <c r="E595" s="3">
        <f t="shared" si="17"/>
        <v>0</v>
      </c>
    </row>
    <row r="596" spans="2:5" ht="18">
      <c r="B596" s="1">
        <v>592</v>
      </c>
      <c r="C596" s="3">
        <f>IF(B596&gt;元金均等方式!$C$4,0,(-(-元金均等方式!$C$5/元金均等方式!$C$4)))</f>
        <v>0</v>
      </c>
      <c r="D596" s="3">
        <f>IF(B596&gt;元金均等方式!$C$4,0,(ISPMT(元金均等方式!$D$3/12,Work!B596-1,元金均等方式!$C$4,-元金均等方式!$C$5)))</f>
        <v>0</v>
      </c>
      <c r="E596" s="3">
        <f t="shared" si="17"/>
        <v>0</v>
      </c>
    </row>
    <row r="597" spans="2:5" ht="18">
      <c r="B597" s="1">
        <v>593</v>
      </c>
      <c r="C597" s="3">
        <f>IF(B597&gt;元金均等方式!$C$4,0,(-(-元金均等方式!$C$5/元金均等方式!$C$4)))</f>
        <v>0</v>
      </c>
      <c r="D597" s="3">
        <f>IF(B597&gt;元金均等方式!$C$4,0,(ISPMT(元金均等方式!$D$3/12,Work!B597-1,元金均等方式!$C$4,-元金均等方式!$C$5)))</f>
        <v>0</v>
      </c>
      <c r="E597" s="3">
        <f t="shared" si="17"/>
        <v>0</v>
      </c>
    </row>
    <row r="598" spans="2:5" ht="18">
      <c r="B598" s="1">
        <v>594</v>
      </c>
      <c r="C598" s="3">
        <f>IF(B598&gt;元金均等方式!$C$4,0,(-(-元金均等方式!$C$5/元金均等方式!$C$4)))</f>
        <v>0</v>
      </c>
      <c r="D598" s="3">
        <f>IF(B598&gt;元金均等方式!$C$4,0,(ISPMT(元金均等方式!$D$3/12,Work!B598-1,元金均等方式!$C$4,-元金均等方式!$C$5)))</f>
        <v>0</v>
      </c>
      <c r="E598" s="3">
        <f t="shared" si="17"/>
        <v>0</v>
      </c>
    </row>
    <row r="599" spans="2:5" ht="18">
      <c r="B599" s="1">
        <v>595</v>
      </c>
      <c r="C599" s="3">
        <f>IF(B599&gt;元金均等方式!$C$4,0,(-(-元金均等方式!$C$5/元金均等方式!$C$4)))</f>
        <v>0</v>
      </c>
      <c r="D599" s="3">
        <f>IF(B599&gt;元金均等方式!$C$4,0,(ISPMT(元金均等方式!$D$3/12,Work!B599-1,元金均等方式!$C$4,-元金均等方式!$C$5)))</f>
        <v>0</v>
      </c>
      <c r="E599" s="3">
        <f t="shared" si="17"/>
        <v>0</v>
      </c>
    </row>
    <row r="600" spans="2:5" ht="18">
      <c r="B600" s="1">
        <v>596</v>
      </c>
      <c r="C600" s="3">
        <f>IF(B600&gt;元金均等方式!$C$4,0,(-(-元金均等方式!$C$5/元金均等方式!$C$4)))</f>
        <v>0</v>
      </c>
      <c r="D600" s="3">
        <f>IF(B600&gt;元金均等方式!$C$4,0,(ISPMT(元金均等方式!$D$3/12,Work!B600-1,元金均等方式!$C$4,-元金均等方式!$C$5)))</f>
        <v>0</v>
      </c>
      <c r="E600" s="3">
        <f t="shared" si="17"/>
        <v>0</v>
      </c>
    </row>
    <row r="601" spans="2:5" ht="18">
      <c r="B601" s="1">
        <v>597</v>
      </c>
      <c r="C601" s="3">
        <f>IF(B601&gt;元金均等方式!$C$4,0,(-(-元金均等方式!$C$5/元金均等方式!$C$4)))</f>
        <v>0</v>
      </c>
      <c r="D601" s="3">
        <f>IF(B601&gt;元金均等方式!$C$4,0,(ISPMT(元金均等方式!$D$3/12,Work!B601-1,元金均等方式!$C$4,-元金均等方式!$C$5)))</f>
        <v>0</v>
      </c>
      <c r="E601" s="3">
        <f t="shared" si="17"/>
        <v>0</v>
      </c>
    </row>
    <row r="602" spans="2:5" ht="18">
      <c r="B602" s="1">
        <v>598</v>
      </c>
      <c r="C602" s="3">
        <f>IF(B602&gt;元金均等方式!$C$4,0,(-(-元金均等方式!$C$5/元金均等方式!$C$4)))</f>
        <v>0</v>
      </c>
      <c r="D602" s="3">
        <f>IF(B602&gt;元金均等方式!$C$4,0,(ISPMT(元金均等方式!$D$3/12,Work!B602-1,元金均等方式!$C$4,-元金均等方式!$C$5)))</f>
        <v>0</v>
      </c>
      <c r="E602" s="3">
        <f t="shared" si="17"/>
        <v>0</v>
      </c>
    </row>
    <row r="603" spans="2:5" ht="18">
      <c r="B603" s="1">
        <v>599</v>
      </c>
      <c r="C603" s="3">
        <f>IF(B603&gt;元金均等方式!$C$4,0,(-(-元金均等方式!$C$5/元金均等方式!$C$4)))</f>
        <v>0</v>
      </c>
      <c r="D603" s="3">
        <f>IF(B603&gt;元金均等方式!$C$4,0,(ISPMT(元金均等方式!$D$3/12,Work!B603-1,元金均等方式!$C$4,-元金均等方式!$C$5)))</f>
        <v>0</v>
      </c>
      <c r="E603" s="3">
        <f t="shared" si="17"/>
        <v>0</v>
      </c>
    </row>
    <row r="604" spans="2:5" ht="18">
      <c r="B604" s="1">
        <v>600</v>
      </c>
      <c r="C604" s="3">
        <f>IF(B604&gt;元金均等方式!$C$4,0,(-(-元金均等方式!$C$5/元金均等方式!$C$4)))</f>
        <v>0</v>
      </c>
      <c r="D604" s="3">
        <f>IF(B604&gt;元金均等方式!$C$4,0,(ISPMT(元金均等方式!$D$3/12,Work!B604-1,元金均等方式!$C$4,-元金均等方式!$C$5)))</f>
        <v>0</v>
      </c>
      <c r="E604" s="3">
        <f t="shared" si="17"/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元利均等方式</vt:lpstr>
      <vt:lpstr>元金均等方式</vt:lpstr>
      <vt:lpstr>Work</vt:lpstr>
      <vt:lpstr>Work2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Hideo Kasuya</dc:creator>
  <cp:lastModifiedBy>Hideo Kasuya</cp:lastModifiedBy>
  <dcterms:created xsi:type="dcterms:W3CDTF">2025-04-03T23:19:31Z</dcterms:created>
  <dcterms:modified xsi:type="dcterms:W3CDTF">2025-04-04T01:09:56Z</dcterms:modified>
</cp:coreProperties>
</file>